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93B\share\ポスティング\ﾎﾟｽﾃｨﾝｸﾞ事業部\ポスティング\配布発注書\25年6月～25年8月ポスティング発注書\長岡\"/>
    </mc:Choice>
  </mc:AlternateContent>
  <xr:revisionPtr revIDLastSave="0" documentId="8_{7423D843-AAD9-4265-977F-EEF2B80DD7E6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2025年情報紙スケジュール" sheetId="8" r:id="rId4"/>
    <sheet name="2025年チラシスケジュール" sheetId="9" r:id="rId5"/>
  </sheets>
  <definedNames>
    <definedName name="_xlnm.Print_Area" localSheetId="4">'2025年チラシスケジュール'!$A$2:$F$35</definedName>
    <definedName name="_xlnm.Print_Area" localSheetId="3">'2025年情報紙スケジュール'!$A$1:$H$36</definedName>
    <definedName name="_xlnm.Print_Area" localSheetId="0">お願い!$A$1:$H$20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2" l="1"/>
  <c r="K45" i="2"/>
  <c r="F44" i="2"/>
  <c r="H37" i="2" l="1"/>
  <c r="G4" i="2" s="1"/>
  <c r="G37" i="2"/>
  <c r="K47" i="2" l="1"/>
  <c r="L46" i="1"/>
  <c r="K46" i="1"/>
  <c r="L88" i="1"/>
  <c r="H80" i="1"/>
  <c r="D95" i="1"/>
  <c r="C95" i="1"/>
  <c r="K88" i="1"/>
  <c r="G80" i="1"/>
  <c r="F95" i="1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A3" i="9"/>
  <c r="H29" i="8"/>
  <c r="D29" i="8"/>
  <c r="F29" i="8" s="1"/>
  <c r="H28" i="8"/>
  <c r="D28" i="8"/>
  <c r="F28" i="8" s="1"/>
  <c r="H27" i="8"/>
  <c r="D27" i="8"/>
  <c r="F27" i="8" s="1"/>
  <c r="H26" i="8"/>
  <c r="D26" i="8"/>
  <c r="F26" i="8" s="1"/>
  <c r="H25" i="8"/>
  <c r="D25" i="8"/>
  <c r="F25" i="8" s="1"/>
  <c r="H24" i="8"/>
  <c r="D24" i="8"/>
  <c r="F24" i="8" s="1"/>
  <c r="H23" i="8"/>
  <c r="D23" i="8"/>
  <c r="F23" i="8" s="1"/>
  <c r="H22" i="8"/>
  <c r="D22" i="8"/>
  <c r="F22" i="8" s="1"/>
  <c r="H21" i="8"/>
  <c r="D21" i="8"/>
  <c r="F21" i="8" s="1"/>
  <c r="H20" i="8"/>
  <c r="F20" i="8"/>
  <c r="H19" i="8"/>
  <c r="D19" i="8"/>
  <c r="F19" i="8" s="1"/>
  <c r="H18" i="8"/>
  <c r="D18" i="8"/>
  <c r="F18" i="8" s="1"/>
  <c r="H17" i="8"/>
  <c r="D17" i="8"/>
  <c r="F17" i="8" s="1"/>
  <c r="H16" i="8"/>
  <c r="D16" i="8"/>
  <c r="F16" i="8" s="1"/>
  <c r="H15" i="8"/>
  <c r="D15" i="8"/>
  <c r="F15" i="8" s="1"/>
  <c r="H14" i="8"/>
  <c r="D14" i="8"/>
  <c r="F14" i="8" s="1"/>
  <c r="H13" i="8"/>
  <c r="D13" i="8"/>
  <c r="F13" i="8" s="1"/>
  <c r="H12" i="8"/>
  <c r="D12" i="8"/>
  <c r="F12" i="8" s="1"/>
  <c r="H11" i="8"/>
  <c r="D11" i="8"/>
  <c r="F11" i="8" s="1"/>
  <c r="H10" i="8"/>
  <c r="D10" i="8"/>
  <c r="F10" i="8" s="1"/>
  <c r="H9" i="8"/>
  <c r="D9" i="8"/>
  <c r="F9" i="8" s="1"/>
  <c r="H8" i="8"/>
  <c r="D8" i="8"/>
  <c r="F8" i="8" s="1"/>
  <c r="H7" i="8"/>
  <c r="D7" i="8"/>
  <c r="F7" i="8" s="1"/>
  <c r="H6" i="8"/>
  <c r="D6" i="8"/>
  <c r="F6" i="8" s="1"/>
  <c r="A3" i="8"/>
  <c r="G88" i="1" l="1"/>
  <c r="F43" i="2"/>
  <c r="F40" i="2"/>
  <c r="F94" i="1" l="1"/>
  <c r="F91" i="1"/>
  <c r="F92" i="1" l="1"/>
  <c r="E52" i="1" l="1"/>
  <c r="A52" i="1"/>
  <c r="G4" i="1" l="1"/>
  <c r="G52" i="1" l="1"/>
  <c r="I49" i="1"/>
  <c r="L54" i="1" l="1"/>
  <c r="L53" i="1"/>
  <c r="L52" i="1"/>
  <c r="J54" i="1"/>
  <c r="J53" i="1"/>
  <c r="J52" i="1"/>
  <c r="J51" i="1" l="1"/>
</calcChain>
</file>

<file path=xl/sharedStrings.xml><?xml version="1.0" encoding="utf-8"?>
<sst xmlns="http://schemas.openxmlformats.org/spreadsheetml/2006/main" count="848" uniqueCount="590">
  <si>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</si>
  <si>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</si>
  <si>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</si>
  <si>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</si>
  <si>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</si>
  <si>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</si>
  <si>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</si>
  <si>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</si>
  <si>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</si>
  <si>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</si>
  <si>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</si>
  <si>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</si>
  <si>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</si>
  <si>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下々条</t>
    <rPh sb="0" eb="3">
      <t>シモゲジョウ</t>
    </rPh>
    <phoneticPr fontId="3"/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</si>
  <si>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</si>
  <si>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</si>
  <si>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</si>
  <si>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</si>
  <si>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</si>
  <si>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</si>
  <si>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</si>
  <si>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</si>
  <si>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</si>
  <si>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</si>
  <si>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</si>
  <si>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</si>
  <si>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</si>
  <si>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</si>
  <si>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</si>
  <si>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</si>
  <si>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</si>
  <si>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</si>
  <si>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</si>
  <si>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</si>
  <si>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</si>
  <si>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</si>
  <si>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</si>
  <si>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</si>
  <si>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</si>
  <si>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</si>
  <si>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</si>
  <si>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</si>
  <si>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</si>
  <si>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</si>
  <si>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</si>
  <si>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</si>
  <si>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</si>
  <si>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</si>
  <si>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</si>
  <si>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</si>
  <si>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</si>
  <si>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</si>
  <si>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</si>
  <si>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</si>
  <si>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</si>
  <si>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</si>
  <si>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</si>
  <si>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</si>
  <si>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</si>
  <si>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</si>
  <si>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</si>
  <si>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</si>
  <si>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</si>
  <si>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</si>
  <si>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</si>
  <si>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</si>
  <si>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</si>
  <si>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</si>
  <si>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</si>
  <si>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</si>
  <si>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</si>
  <si>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</si>
  <si>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</si>
  <si>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</si>
  <si>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</si>
  <si>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</si>
  <si>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</si>
  <si>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</si>
  <si>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</si>
  <si>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</si>
  <si>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</si>
  <si>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</si>
  <si>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</si>
  <si>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</si>
  <si>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</si>
  <si>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</si>
  <si>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</si>
  <si>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</si>
  <si>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</si>
  <si>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</si>
  <si>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</si>
  <si>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</si>
  <si>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</si>
  <si>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</si>
  <si>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</si>
  <si>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</si>
  <si>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</si>
  <si>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</si>
  <si>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</si>
  <si>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</si>
  <si>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</si>
  <si>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</si>
  <si>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</si>
  <si>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</si>
  <si>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</si>
  <si>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</si>
  <si>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</si>
  <si>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</si>
  <si>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</si>
  <si>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</si>
  <si>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</si>
  <si>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</si>
  <si>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</si>
  <si>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</si>
  <si>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</si>
  <si>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</si>
  <si>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</si>
  <si>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</si>
  <si>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</si>
  <si>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</si>
  <si>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</si>
  <si>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</si>
  <si>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</si>
  <si>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</si>
  <si>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</si>
  <si>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</si>
  <si>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</si>
  <si>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</si>
  <si>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</si>
  <si>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</si>
  <si>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</si>
  <si>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</si>
  <si>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</si>
  <si>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</si>
  <si>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</si>
  <si>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</si>
  <si>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</si>
  <si>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</si>
  <si>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</si>
  <si>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</si>
  <si>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</si>
  <si>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</si>
  <si>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</si>
  <si>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</si>
  <si>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</si>
  <si>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</si>
  <si>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</si>
  <si>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</si>
  <si>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</si>
  <si>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</si>
  <si>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</si>
  <si>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</si>
  <si>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</si>
  <si>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</si>
  <si>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</si>
  <si>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</si>
  <si>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</si>
  <si>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</si>
  <si>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</si>
  <si>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</si>
  <si>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</si>
  <si>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</si>
  <si>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</si>
  <si>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</si>
  <si>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</si>
  <si>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</si>
  <si>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</si>
  <si>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</si>
  <si>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</si>
  <si>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</si>
  <si>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</si>
  <si>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</si>
  <si>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</si>
  <si>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</si>
  <si>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</si>
  <si>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</si>
  <si>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</si>
  <si>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</si>
  <si>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</si>
  <si>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</si>
  <si>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</si>
  <si>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</si>
  <si>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</si>
  <si>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</si>
  <si>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</si>
  <si>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</si>
  <si>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</si>
  <si>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</si>
  <si>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</si>
  <si>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</si>
  <si>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</si>
  <si>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</si>
  <si>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</si>
  <si>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</si>
  <si>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</si>
  <si>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</si>
  <si>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</si>
  <si>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</si>
  <si>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</si>
  <si>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</si>
  <si>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</si>
  <si>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</si>
  <si>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</si>
  <si>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</si>
  <si>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</si>
  <si>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</si>
  <si>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</si>
  <si>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</si>
  <si>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</si>
  <si>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</si>
  <si>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</si>
  <si>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</si>
  <si>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</si>
  <si>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</si>
  <si>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</si>
  <si>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</si>
  <si>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</si>
  <si>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</si>
  <si>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</si>
  <si>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</si>
  <si>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</si>
  <si>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</si>
  <si>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</si>
  <si>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</si>
  <si>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</si>
  <si>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</si>
  <si>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</si>
  <si>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</si>
  <si>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</si>
  <si>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</si>
  <si>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</si>
  <si>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</si>
  <si>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</si>
  <si>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</si>
  <si>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</si>
  <si>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60-2-2</t>
  </si>
  <si>
    <t>61-1</t>
  </si>
  <si>
    <t>61-1-2</t>
  </si>
  <si>
    <t>61-2</t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</si>
  <si>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</si>
  <si>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</si>
  <si>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</si>
  <si>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</si>
  <si>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</si>
  <si>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</si>
  <si>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</si>
  <si>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</si>
  <si>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</si>
  <si>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</si>
  <si>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</si>
  <si>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</si>
  <si>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</si>
  <si>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</si>
  <si>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</si>
  <si>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</si>
  <si>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</si>
  <si>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</si>
  <si>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</si>
  <si>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</si>
  <si>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</si>
  <si>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</si>
  <si>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</si>
  <si>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</si>
  <si>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</si>
  <si>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</si>
  <si>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</si>
  <si>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</si>
  <si>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</si>
  <si>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</si>
  <si>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</si>
  <si>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</si>
  <si>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</si>
  <si>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</si>
  <si>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</si>
  <si>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</si>
  <si>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</si>
  <si>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</si>
  <si>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</si>
  <si>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</si>
  <si>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</si>
  <si>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</si>
  <si>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</si>
  <si>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</si>
  <si>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</si>
  <si>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75-3</t>
  </si>
  <si>
    <t>76-1</t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</si>
  <si>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</si>
  <si>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</si>
  <si>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</si>
  <si>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</si>
  <si>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</si>
  <si>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</si>
  <si>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</si>
  <si>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</si>
  <si>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</si>
  <si>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</si>
  <si>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</si>
  <si>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</si>
  <si>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</si>
  <si>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</si>
  <si>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</si>
  <si>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</si>
  <si>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</si>
  <si>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</si>
  <si>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</si>
  <si>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</si>
  <si>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</si>
  <si>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</si>
  <si>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</si>
  <si>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</si>
  <si>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</si>
  <si>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</si>
  <si>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</si>
  <si>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</si>
  <si>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</si>
  <si>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</si>
  <si>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</si>
  <si>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</si>
  <si>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</si>
  <si>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</si>
  <si>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</si>
  <si>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</si>
  <si>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</si>
  <si>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</si>
  <si>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</si>
  <si>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</si>
  <si>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</si>
  <si>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</si>
  <si>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</si>
  <si>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</si>
  <si>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</si>
  <si>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</si>
  <si>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</si>
  <si>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</si>
  <si>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</si>
  <si>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</si>
  <si>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</si>
  <si>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</si>
  <si>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</si>
  <si>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</si>
  <si>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</si>
  <si>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</si>
  <si>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</si>
  <si>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</si>
  <si>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</si>
  <si>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</si>
  <si>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</si>
  <si>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</si>
  <si>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</si>
  <si>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</si>
  <si>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</si>
  <si>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</si>
  <si>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</si>
  <si>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</si>
  <si>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</si>
  <si>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</si>
  <si>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</si>
  <si>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</si>
  <si>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</si>
  <si>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</si>
  <si>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</si>
  <si>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</si>
  <si>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</si>
  <si>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</si>
  <si>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</si>
  <si>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</si>
  <si>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</si>
  <si>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</si>
  <si>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</si>
  <si>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</si>
  <si>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</si>
  <si>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</si>
  <si>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</si>
  <si>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</si>
  <si>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</si>
  <si>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</si>
  <si>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</si>
  <si>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</si>
  <si>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</si>
  <si>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</si>
  <si>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</si>
  <si>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</si>
  <si>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</si>
  <si>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</si>
  <si>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</si>
  <si>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</si>
  <si>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</si>
  <si>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</si>
  <si>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</si>
  <si>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10-2-1</t>
  </si>
  <si>
    <t>10-2</t>
  </si>
  <si>
    <t>10-3</t>
  </si>
  <si>
    <t>10-4</t>
  </si>
  <si>
    <t>11-1</t>
  </si>
  <si>
    <t>11-2</t>
  </si>
  <si>
    <t>11-3</t>
  </si>
  <si>
    <t>12-1</t>
  </si>
  <si>
    <t>13-1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</si>
  <si>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</si>
  <si>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</si>
  <si>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</si>
  <si>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</si>
  <si>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</si>
  <si>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</si>
  <si>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</si>
  <si>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</si>
  <si>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</si>
  <si>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</si>
  <si>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</si>
  <si>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</si>
  <si>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</si>
  <si>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</si>
  <si>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</si>
  <si>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</si>
  <si>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</si>
  <si>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</si>
  <si>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</si>
  <si>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</si>
  <si>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</si>
  <si>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</si>
  <si>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</si>
  <si>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</si>
  <si>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</si>
  <si>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</si>
  <si>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</si>
  <si>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</si>
  <si>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</si>
  <si>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</si>
  <si>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</si>
  <si>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</si>
  <si>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</si>
  <si>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</si>
  <si>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</si>
  <si>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</si>
  <si>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</si>
  <si>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</si>
  <si>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</si>
  <si>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</si>
  <si>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</si>
  <si>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</si>
  <si>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</si>
  <si>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</si>
  <si>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</si>
  <si>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</si>
  <si>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</si>
  <si>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</si>
  <si>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</si>
  <si>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</si>
  <si>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</si>
  <si>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</si>
  <si>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</si>
  <si>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</si>
  <si>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</si>
  <si>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</si>
  <si>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</si>
  <si>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</si>
  <si>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</si>
  <si>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</si>
  <si>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</si>
  <si>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</si>
  <si>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</si>
  <si>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</si>
  <si>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</si>
  <si>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</si>
  <si>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</si>
  <si>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</si>
  <si>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</si>
  <si>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</si>
  <si>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</si>
  <si>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</si>
  <si>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</si>
  <si>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</si>
  <si>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</si>
  <si>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</si>
  <si>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</si>
  <si>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</si>
  <si>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</si>
  <si>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</si>
  <si>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</si>
  <si>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</si>
  <si>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</si>
  <si>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</si>
  <si>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</si>
  <si>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</si>
  <si>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</si>
  <si>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</si>
  <si>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</si>
  <si>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</si>
  <si>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</si>
  <si>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</si>
  <si>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</si>
  <si>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</si>
  <si>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</si>
  <si>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</si>
  <si>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</si>
  <si>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</si>
  <si>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</si>
  <si>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</si>
  <si>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</si>
  <si>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</si>
  <si>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</si>
  <si>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</si>
  <si>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</si>
  <si>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</si>
  <si>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</si>
  <si>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</si>
  <si>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</si>
  <si>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</si>
  <si>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</si>
  <si>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</si>
  <si>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</si>
  <si>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発注先</t>
    <rPh sb="0" eb="2">
      <t>ハッチュウ</t>
    </rPh>
    <rPh sb="2" eb="3">
      <t>サキ</t>
    </rPh>
    <phoneticPr fontId="2"/>
  </si>
  <si>
    <t>※1,000枚以下のご発注は
　 管理費2,000円を別途いただきます</t>
    <rPh sb="6" eb="7">
      <t>マイ</t>
    </rPh>
    <rPh sb="7" eb="9">
      <t>イカ</t>
    </rPh>
    <rPh sb="11" eb="13">
      <t>ハッチュウ</t>
    </rPh>
    <rPh sb="17" eb="20">
      <t>カンリヒ</t>
    </rPh>
    <rPh sb="25" eb="26">
      <t>エン</t>
    </rPh>
    <rPh sb="27" eb="29">
      <t>ベット</t>
    </rPh>
    <phoneticPr fontId="2"/>
  </si>
  <si>
    <t>本所1(見附高校側)</t>
    <rPh sb="0" eb="2">
      <t>ホンジョ</t>
    </rPh>
    <rPh sb="4" eb="6">
      <t>ミツケ</t>
    </rPh>
    <rPh sb="6" eb="8">
      <t>コウコウ</t>
    </rPh>
    <rPh sb="8" eb="9">
      <t>ガワ</t>
    </rPh>
    <phoneticPr fontId="4"/>
  </si>
  <si>
    <t>本所1(保育園側)</t>
    <rPh sb="0" eb="2">
      <t>ホンジョ</t>
    </rPh>
    <rPh sb="4" eb="7">
      <t>ホイクエン</t>
    </rPh>
    <rPh sb="7" eb="8">
      <t>ガワ</t>
    </rPh>
    <phoneticPr fontId="4"/>
  </si>
  <si>
    <t>本所2</t>
    <rPh sb="0" eb="2">
      <t>ホンジョ</t>
    </rPh>
    <phoneticPr fontId="4"/>
  </si>
  <si>
    <t>6-2</t>
    <phoneticPr fontId="2"/>
  </si>
  <si>
    <t>6-2-2</t>
    <phoneticPr fontId="2"/>
  </si>
  <si>
    <t>6-2-3</t>
    <phoneticPr fontId="2"/>
  </si>
  <si>
    <t>〒940-2121</t>
    <phoneticPr fontId="2"/>
  </si>
  <si>
    <t>B4まで8.0円（税抜）</t>
    <rPh sb="7" eb="8">
      <t>エン</t>
    </rPh>
    <rPh sb="9" eb="10">
      <t>ゼイ</t>
    </rPh>
    <rPh sb="10" eb="11">
      <t>ヌ</t>
    </rPh>
    <phoneticPr fontId="2"/>
  </si>
  <si>
    <t>※B4以内に折加工お願いします</t>
    <rPh sb="10" eb="11">
      <t>ネガ</t>
    </rPh>
    <phoneticPr fontId="2"/>
  </si>
  <si>
    <t>2025発行スケジュール（まるごと）</t>
    <rPh sb="4" eb="6">
      <t>ハッコウ</t>
    </rPh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</si>
  <si>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5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</si>
  <si>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</si>
  <si>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</si>
  <si>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</si>
  <si>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配布期間</t>
    <rPh sb="0" eb="2">
      <t>ハイフ</t>
    </rPh>
    <rPh sb="2" eb="4">
      <t>キカン</t>
    </rPh>
    <phoneticPr fontId="35"/>
  </si>
  <si>
    <t>折込申込締切</t>
    <rPh sb="0" eb="2">
      <t>オリコミ</t>
    </rPh>
    <rPh sb="2" eb="4">
      <t>モウシコミ</t>
    </rPh>
    <rPh sb="4" eb="6">
      <t>シメキリ</t>
    </rPh>
    <phoneticPr fontId="35"/>
  </si>
  <si>
    <t>折込納品最終日</t>
    <rPh sb="0" eb="2">
      <t>オリコミ</t>
    </rPh>
    <rPh sb="2" eb="4">
      <t>ノウヒン</t>
    </rPh>
    <rPh sb="4" eb="7">
      <t>サイシュウビ</t>
    </rPh>
    <phoneticPr fontId="35"/>
  </si>
  <si>
    <t>1月</t>
    <rPh sb="1" eb="2">
      <t>ガツ</t>
    </rPh>
    <phoneticPr fontId="2"/>
  </si>
  <si>
    <t>～</t>
    <phoneticPr fontId="35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</si>
  <si>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</si>
  <si>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</si>
  <si>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</si>
  <si>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</si>
  <si>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</si>
  <si>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</si>
  <si>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</si>
  <si>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</si>
  <si>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</si>
  <si>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</si>
  <si>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</si>
  <si>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</si>
  <si>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5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</si>
  <si>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5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</si>
  <si>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5"/>
  </si>
  <si>
    <t>※総数の2％か200枚のどちらか少ない方を予備として必ずお付けください。</t>
    <phoneticPr fontId="35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</si>
  <si>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5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</si>
  <si>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</si>
  <si>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</si>
  <si>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</si>
  <si>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</si>
  <si>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</si>
  <si>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r>
      <t>※折込納品最終日を過ぎた場合、</t>
    </r>
    <r>
      <rPr>
        <b/>
        <u/>
        <sz val="11"/>
        <color rgb="FFFF0000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</si>
  <si>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※土、日、祝日は納品の受付ができません。</t>
    <rPh sb="1" eb="2">
      <t>ツチ</t>
    </rPh>
    <rPh sb="3" eb="4">
      <t>ヒ</t>
    </rPh>
    <rPh sb="5" eb="7">
      <t>シュクジツ</t>
    </rPh>
    <rPh sb="8" eb="10">
      <t>ノウヒン</t>
    </rPh>
    <rPh sb="11" eb="13">
      <t>ウケツケ</t>
    </rPh>
    <phoneticPr fontId="35"/>
  </si>
  <si>
    <t>2025年</t>
    <rPh sb="4" eb="5">
      <t>ネン</t>
    </rPh>
    <phoneticPr fontId="2"/>
  </si>
  <si>
    <t>※配布が変則的な月がございます。配布期間と各締め切りにご注意ください。</t>
    <rPh sb="1" eb="3">
      <t>ハイフ</t>
    </rPh>
    <rPh sb="4" eb="6">
      <t>ヘンソク</t>
    </rPh>
    <rPh sb="6" eb="7">
      <t>テキ</t>
    </rPh>
    <rPh sb="8" eb="9">
      <t>ツキ</t>
    </rPh>
    <rPh sb="21" eb="22">
      <t>カク</t>
    </rPh>
    <rPh sb="22" eb="23">
      <t>シ</t>
    </rPh>
    <rPh sb="24" eb="25">
      <t>キ</t>
    </rPh>
    <phoneticPr fontId="2"/>
  </si>
  <si>
    <t>配布管理者</t>
    <rPh sb="0" eb="2">
      <t>ハイフ</t>
    </rPh>
    <rPh sb="2" eb="5">
      <t>カンリシャ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</si>
  <si>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8">
      <t>シ</t>
    </rPh>
    <rPh sb="8" eb="9">
      <t>キ</t>
    </rPh>
    <phoneticPr fontId="35"/>
  </si>
  <si>
    <t>11月</t>
    <rPh sb="2" eb="3">
      <t>ガツ</t>
    </rPh>
    <phoneticPr fontId="2"/>
  </si>
  <si>
    <t>　　月　　日～　　　　　　　　月　　日配布</t>
  </si>
  <si>
    <t>中興野(国道8号線側)
幸南</t>
    <rPh sb="0" eb="3">
      <t>ナカゴウヤ</t>
    </rPh>
    <rPh sb="4" eb="6">
      <t>コクドウ</t>
    </rPh>
    <rPh sb="7" eb="9">
      <t>ゴウセン</t>
    </rPh>
    <rPh sb="9" eb="10">
      <t>ガワ</t>
    </rPh>
    <rPh sb="12" eb="14">
      <t>コウナン</t>
    </rPh>
    <phoneticPr fontId="3"/>
  </si>
  <si>
    <t>下山1～2</t>
    <rPh sb="0" eb="2">
      <t>シモヤマ</t>
    </rPh>
    <phoneticPr fontId="4"/>
  </si>
  <si>
    <t>下山5～6</t>
    <rPh sb="0" eb="2">
      <t>シモヤマ</t>
    </rPh>
    <phoneticPr fontId="4"/>
  </si>
  <si>
    <t>下山3～4
西津町、七日町(一部)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</si>
  <si>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関原町2,5</t>
    <rPh sb="0" eb="2">
      <t>セキハラ</t>
    </rPh>
    <rPh sb="2" eb="3">
      <t>マチ</t>
    </rPh>
    <phoneticPr fontId="4"/>
  </si>
  <si>
    <t>関原町3,5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</si>
  <si>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青葉台2,4</t>
    <rPh sb="0" eb="3">
      <t>アオバダイ</t>
    </rPh>
    <phoneticPr fontId="4"/>
  </si>
  <si>
    <t>土合4～5</t>
    <rPh sb="0" eb="2">
      <t>ドアイ</t>
    </rPh>
    <phoneticPr fontId="3"/>
  </si>
  <si>
    <t>北山1～2</t>
    <rPh sb="0" eb="2">
      <t>キタヤマ</t>
    </rPh>
    <phoneticPr fontId="4"/>
  </si>
  <si>
    <t>北山3～4</t>
    <rPh sb="0" eb="2">
      <t>キタヤマ</t>
    </rPh>
    <phoneticPr fontId="4"/>
  </si>
  <si>
    <t>来迎寺
前田、元町</t>
    <rPh sb="0" eb="3">
      <t>ライコウジ</t>
    </rPh>
    <rPh sb="4" eb="6">
      <t>マエダ</t>
    </rPh>
    <rPh sb="7" eb="9">
      <t>モトマチ</t>
    </rPh>
    <phoneticPr fontId="4"/>
  </si>
  <si>
    <t>今町4,6</t>
    <rPh sb="0" eb="2">
      <t>イママチ</t>
    </rPh>
    <phoneticPr fontId="4"/>
  </si>
  <si>
    <t>土合4,5</t>
    <rPh sb="0" eb="2">
      <t>ドアイ</t>
    </rPh>
    <phoneticPr fontId="4"/>
  </si>
  <si>
    <t>本町1、上田町
船江町、柳原町</t>
    <rPh sb="0" eb="2">
      <t>ホンチョウ</t>
    </rPh>
    <phoneticPr fontId="4"/>
  </si>
  <si>
    <t>新町1～2
東新町1～3</t>
    <phoneticPr fontId="2"/>
  </si>
  <si>
    <t>東栄1～3
琴平1～3</t>
    <phoneticPr fontId="2"/>
  </si>
  <si>
    <t>　　　　　月　　　　日号</t>
  </si>
  <si>
    <t>R7年6月14日号～R7年8月30日号まで有効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7" eb="18">
      <t>ニチ</t>
    </rPh>
    <rPh sb="18" eb="19">
      <t>ゴウ</t>
    </rPh>
    <rPh sb="21" eb="23">
      <t>ユウコウ</t>
    </rPh>
    <phoneticPr fontId="3"/>
  </si>
  <si>
    <t>R7年6月13日～R7年8月21日まで有効</t>
    <rPh sb="2" eb="3">
      <t>ネン</t>
    </rPh>
    <rPh sb="4" eb="5">
      <t>ガツ</t>
    </rPh>
    <rPh sb="7" eb="8">
      <t>ニチ</t>
    </rPh>
    <rPh sb="11" eb="12">
      <t>ネン</t>
    </rPh>
    <rPh sb="16" eb="17">
      <t>ニチ</t>
    </rPh>
    <rPh sb="19" eb="21">
      <t>ユウコウ</t>
    </rPh>
    <phoneticPr fontId="3"/>
  </si>
  <si>
    <t>19-1</t>
    <phoneticPr fontId="2"/>
  </si>
  <si>
    <t>※1,000枚以下のご発注は管理費2,000円を別途いただきます</t>
    <phoneticPr fontId="2"/>
  </si>
  <si>
    <t>その他、配布物発注に際しての詳細な免責・注意事項については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</si>
  <si>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こちらをご確認ください➡</t>
    <rPh sb="5" eb="7">
      <t>カクニン</t>
    </rPh>
    <phoneticPr fontId="2"/>
  </si>
  <si>
    <t>多くのエリアで調整される場合は、受注を拒否させていただく場合がございます。</t>
    <rPh sb="0" eb="1">
      <t>オオ</t>
    </rPh>
    <rPh sb="7" eb="9">
      <t>チョウセイ</t>
    </rPh>
    <rPh sb="12" eb="14">
      <t>バアイ</t>
    </rPh>
    <rPh sb="16" eb="18">
      <t>ジュチュウ</t>
    </rPh>
    <rPh sb="19" eb="21">
      <t>キョヒ</t>
    </rPh>
    <rPh sb="28" eb="30">
      <t>バアイ</t>
    </rPh>
    <phoneticPr fontId="2"/>
  </si>
  <si>
    <t>どうしても調整を行いたい場合は、前もって担当者へご連絡ください。</t>
    <rPh sb="5" eb="7">
      <t>チョウセイ</t>
    </rPh>
    <rPh sb="8" eb="9">
      <t>オコナ</t>
    </rPh>
    <rPh sb="12" eb="14">
      <t>バアイ</t>
    </rPh>
    <rPh sb="16" eb="17">
      <t>マエ</t>
    </rPh>
    <rPh sb="20" eb="23">
      <t>タントウシャ</t>
    </rPh>
    <rPh sb="25" eb="27">
      <t>レンラク</t>
    </rPh>
    <phoneticPr fontId="2"/>
  </si>
  <si>
    <t>弊社では機械を使った丁合を導入しております。</t>
    <rPh sb="0" eb="2">
      <t>ヘイシャ</t>
    </rPh>
    <rPh sb="4" eb="6">
      <t>キカイ</t>
    </rPh>
    <rPh sb="7" eb="8">
      <t>ツカ</t>
    </rPh>
    <rPh sb="10" eb="12">
      <t>チョウアイ</t>
    </rPh>
    <rPh sb="13" eb="15">
      <t>ドウニュウ</t>
    </rPh>
    <phoneticPr fontId="2"/>
  </si>
  <si>
    <t>チラシが足りない場合は、配布できない地域が出る場合があります。</t>
    <rPh sb="4" eb="5">
      <t>タ</t>
    </rPh>
    <rPh sb="8" eb="10">
      <t>バアイ</t>
    </rPh>
    <rPh sb="12" eb="14">
      <t>ハイフ</t>
    </rPh>
    <rPh sb="18" eb="20">
      <t>チイキ</t>
    </rPh>
    <rPh sb="21" eb="22">
      <t>デ</t>
    </rPh>
    <rPh sb="23" eb="25">
      <t>バアイ</t>
    </rPh>
    <phoneticPr fontId="2"/>
  </si>
  <si>
    <t>必ず予備をお付けください。</t>
    <rPh sb="0" eb="1">
      <t>カナラ</t>
    </rPh>
    <rPh sb="2" eb="4">
      <t>ヨビ</t>
    </rPh>
    <rPh sb="6" eb="7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</si>
</sst>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73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6" fillId="0" borderId="8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90" xfId="0" applyFont="1" applyFill="1" applyBorder="1" applyAlignment="1" applyProtection="1">
      <alignment horizontal="center" vertical="center" shrinkToFit="1"/>
      <protection locked="0"/>
    </xf>
    <xf numFmtId="49" fontId="4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 indent="1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7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0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42" fillId="9" borderId="104" xfId="3" applyFont="1" applyFill="1" applyBorder="1" applyAlignment="1">
      <alignment horizontal="center" vertical="center"/>
    </xf>
    <xf numFmtId="0" fontId="42" fillId="10" borderId="105" xfId="3" applyFont="1" applyFill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182" fontId="45" fillId="0" borderId="108" xfId="3" applyNumberFormat="1" applyFont="1" applyBorder="1" applyAlignment="1">
      <alignment horizontal="left" vertical="center"/>
    </xf>
    <xf numFmtId="183" fontId="45" fillId="0" borderId="109" xfId="3" applyNumberFormat="1" applyFont="1" applyBorder="1" applyAlignment="1">
      <alignment horizontal="right" vertical="center"/>
    </xf>
    <xf numFmtId="183" fontId="45" fillId="0" borderId="110" xfId="3" applyNumberFormat="1" applyFont="1" applyBorder="1" applyAlignment="1">
      <alignment horizontal="center" vertical="center"/>
    </xf>
    <xf numFmtId="183" fontId="45" fillId="0" borderId="108" xfId="3" applyNumberFormat="1" applyFont="1" applyBorder="1" applyAlignment="1">
      <alignment horizontal="left" vertical="center"/>
    </xf>
    <xf numFmtId="183" fontId="45" fillId="9" borderId="111" xfId="3" applyNumberFormat="1" applyFont="1" applyFill="1" applyBorder="1" applyAlignment="1">
      <alignment horizontal="center" vertical="center"/>
    </xf>
    <xf numFmtId="183" fontId="45" fillId="10" borderId="112" xfId="3" applyNumberFormat="1" applyFont="1" applyFill="1" applyBorder="1" applyAlignment="1">
      <alignment horizontal="center" vertical="center"/>
    </xf>
    <xf numFmtId="0" fontId="46" fillId="0" borderId="0" xfId="3" applyFont="1">
      <alignment vertical="center"/>
    </xf>
    <xf numFmtId="182" fontId="45" fillId="0" borderId="69" xfId="3" applyNumberFormat="1" applyFont="1" applyBorder="1" applyAlignment="1">
      <alignment horizontal="left" vertical="center"/>
    </xf>
    <xf numFmtId="183" fontId="45" fillId="0" borderId="115" xfId="3" applyNumberFormat="1" applyFont="1" applyBorder="1" applyAlignment="1">
      <alignment horizontal="right" vertical="center"/>
    </xf>
    <xf numFmtId="183" fontId="45" fillId="0" borderId="116" xfId="3" applyNumberFormat="1" applyFont="1" applyBorder="1" applyAlignment="1">
      <alignment horizontal="center" vertical="center"/>
    </xf>
    <xf numFmtId="183" fontId="45" fillId="0" borderId="69" xfId="3" applyNumberFormat="1" applyFont="1" applyBorder="1" applyAlignment="1">
      <alignment horizontal="left" vertical="center"/>
    </xf>
    <xf numFmtId="183" fontId="45" fillId="9" borderId="117" xfId="3" applyNumberFormat="1" applyFont="1" applyFill="1" applyBorder="1" applyAlignment="1">
      <alignment horizontal="center" vertical="center"/>
    </xf>
    <xf numFmtId="183" fontId="45" fillId="10" borderId="118" xfId="3" applyNumberFormat="1" applyFont="1" applyFill="1" applyBorder="1" applyAlignment="1">
      <alignment horizontal="center" vertical="center"/>
    </xf>
    <xf numFmtId="183" fontId="45" fillId="9" borderId="109" xfId="3" applyNumberFormat="1" applyFont="1" applyFill="1" applyBorder="1" applyAlignment="1">
      <alignment horizontal="center" vertical="center"/>
    </xf>
    <xf numFmtId="182" fontId="45" fillId="0" borderId="121" xfId="3" applyNumberFormat="1" applyFont="1" applyBorder="1" applyAlignment="1">
      <alignment horizontal="left" vertical="center"/>
    </xf>
    <xf numFmtId="183" fontId="45" fillId="0" borderId="122" xfId="3" applyNumberFormat="1" applyFont="1" applyBorder="1" applyAlignment="1">
      <alignment horizontal="right" vertical="center"/>
    </xf>
    <xf numFmtId="183" fontId="45" fillId="0" borderId="123" xfId="3" applyNumberFormat="1" applyFont="1" applyBorder="1" applyAlignment="1">
      <alignment horizontal="center" vertical="center"/>
    </xf>
    <xf numFmtId="183" fontId="45" fillId="0" borderId="124" xfId="3" applyNumberFormat="1" applyFont="1" applyBorder="1" applyAlignment="1">
      <alignment horizontal="left" vertical="center"/>
    </xf>
    <xf numFmtId="183" fontId="45" fillId="9" borderId="122" xfId="3" applyNumberFormat="1" applyFont="1" applyFill="1" applyBorder="1" applyAlignment="1">
      <alignment horizontal="center" vertical="center"/>
    </xf>
    <xf numFmtId="183" fontId="45" fillId="10" borderId="125" xfId="3" applyNumberFormat="1" applyFont="1" applyFill="1" applyBorder="1" applyAlignment="1">
      <alignment horizontal="center" vertical="center"/>
    </xf>
    <xf numFmtId="0" fontId="38" fillId="0" borderId="0" xfId="3" applyFont="1">
      <alignment vertical="center"/>
    </xf>
    <xf numFmtId="0" fontId="4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8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9" fillId="0" borderId="0" xfId="3" applyFont="1" applyAlignment="1">
      <alignment horizontal="left" vertical="center" indent="2"/>
    </xf>
    <xf numFmtId="0" fontId="44" fillId="0" borderId="106" xfId="3" applyFont="1" applyBorder="1" applyAlignment="1">
      <alignment horizontal="center" vertical="center"/>
    </xf>
    <xf numFmtId="183" fontId="45" fillId="0" borderId="126" xfId="3" applyNumberFormat="1" applyFont="1" applyBorder="1" applyAlignment="1">
      <alignment horizontal="right" vertical="center"/>
    </xf>
    <xf numFmtId="183" fontId="45" fillId="0" borderId="127" xfId="3" applyNumberFormat="1" applyFont="1" applyBorder="1" applyAlignment="1">
      <alignment horizontal="center" vertical="center"/>
    </xf>
    <xf numFmtId="183" fontId="45" fillId="0" borderId="128" xfId="3" applyNumberFormat="1" applyFont="1" applyBorder="1" applyAlignment="1">
      <alignment horizontal="left" vertical="center"/>
    </xf>
    <xf numFmtId="183" fontId="45" fillId="0" borderId="2" xfId="3" applyNumberFormat="1" applyFont="1" applyBorder="1" applyAlignment="1">
      <alignment horizontal="right" vertical="center"/>
    </xf>
    <xf numFmtId="183" fontId="45" fillId="0" borderId="0" xfId="3" applyNumberFormat="1" applyFont="1" applyAlignment="1">
      <alignment horizontal="center" vertical="center"/>
    </xf>
    <xf numFmtId="183" fontId="45" fillId="0" borderId="3" xfId="3" applyNumberFormat="1" applyFont="1" applyBorder="1" applyAlignment="1">
      <alignment horizontal="left" vertical="center"/>
    </xf>
    <xf numFmtId="183" fontId="45" fillId="9" borderId="130" xfId="3" applyNumberFormat="1" applyFont="1" applyFill="1" applyBorder="1" applyAlignment="1">
      <alignment horizontal="center" vertical="center"/>
    </xf>
    <xf numFmtId="183" fontId="45" fillId="10" borderId="106" xfId="3" applyNumberFormat="1" applyFont="1" applyFill="1" applyBorder="1" applyAlignment="1">
      <alignment horizontal="center" vertical="center"/>
    </xf>
    <xf numFmtId="183" fontId="45" fillId="9" borderId="131" xfId="3" applyNumberFormat="1" applyFont="1" applyFill="1" applyBorder="1" applyAlignment="1">
      <alignment horizontal="center" vertical="center"/>
    </xf>
    <xf numFmtId="183" fontId="45" fillId="10" borderId="113" xfId="3" applyNumberFormat="1" applyFont="1" applyFill="1" applyBorder="1" applyAlignment="1">
      <alignment horizontal="center" vertical="center"/>
    </xf>
    <xf numFmtId="183" fontId="45" fillId="10" borderId="133" xfId="3" applyNumberFormat="1" applyFont="1" applyFill="1" applyBorder="1" applyAlignment="1">
      <alignment horizontal="center" vertical="center"/>
    </xf>
    <xf numFmtId="183" fontId="45" fillId="0" borderId="134" xfId="3" applyNumberFormat="1" applyFont="1" applyBorder="1" applyAlignment="1">
      <alignment horizontal="right" vertical="center"/>
    </xf>
    <xf numFmtId="183" fontId="45" fillId="0" borderId="135" xfId="3" applyNumberFormat="1" applyFont="1" applyBorder="1" applyAlignment="1">
      <alignment horizontal="center" vertical="center"/>
    </xf>
    <xf numFmtId="183" fontId="45" fillId="0" borderId="136" xfId="3" applyNumberFormat="1" applyFont="1" applyBorder="1" applyAlignment="1">
      <alignment horizontal="left" vertical="center"/>
    </xf>
    <xf numFmtId="183" fontId="45" fillId="0" borderId="123" xfId="3" applyNumberFormat="1" applyFont="1" applyBorder="1" applyAlignment="1">
      <alignment horizontal="left" vertical="center"/>
    </xf>
    <xf numFmtId="0" fontId="53" fillId="0" borderId="0" xfId="3" applyFont="1">
      <alignment vertical="center"/>
    </xf>
    <xf numFmtId="0" fontId="38" fillId="0" borderId="0" xfId="3" applyFont="1" applyAlignment="1">
      <alignment horizontal="left" vertical="center" indent="1"/>
    </xf>
    <xf numFmtId="183" fontId="45" fillId="9" borderId="137" xfId="3" applyNumberFormat="1" applyFont="1" applyFill="1" applyBorder="1" applyAlignment="1">
      <alignment horizontal="center" vertical="center"/>
    </xf>
    <xf numFmtId="183" fontId="45" fillId="0" borderId="29" xfId="3" applyNumberFormat="1" applyFont="1" applyBorder="1" applyAlignment="1">
      <alignment horizontal="left" vertical="center"/>
    </xf>
    <xf numFmtId="183" fontId="45" fillId="0" borderId="138" xfId="3" applyNumberFormat="1" applyFont="1" applyBorder="1" applyAlignment="1">
      <alignment horizontal="center" vertical="center"/>
    </xf>
    <xf numFmtId="183" fontId="45" fillId="0" borderId="132" xfId="3" applyNumberFormat="1" applyFont="1" applyBorder="1" applyAlignment="1">
      <alignment horizontal="right" vertical="center"/>
    </xf>
    <xf numFmtId="182" fontId="45" fillId="0" borderId="139" xfId="3" applyNumberFormat="1" applyFont="1" applyBorder="1" applyAlignment="1">
      <alignment horizontal="left" vertical="center"/>
    </xf>
    <xf numFmtId="182" fontId="45" fillId="0" borderId="3" xfId="3" applyNumberFormat="1" applyFont="1" applyBorder="1" applyAlignment="1">
      <alignment horizontal="left" vertical="center"/>
    </xf>
    <xf numFmtId="182" fontId="45" fillId="0" borderId="128" xfId="3" applyNumberFormat="1" applyFont="1" applyBorder="1" applyAlignment="1">
      <alignment horizontal="left" vertical="center"/>
    </xf>
    <xf numFmtId="0" fontId="11" fillId="3" borderId="49" xfId="0" applyFont="1" applyFill="1" applyBorder="1" applyProtection="1">
      <alignment vertical="center"/>
      <protection locked="0"/>
    </xf>
    <xf numFmtId="0" fontId="11" fillId="3" borderId="54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86" xfId="0" applyFont="1" applyFill="1" applyBorder="1">
      <alignment vertical="center"/>
    </xf>
    <xf numFmtId="0" fontId="4" fillId="3" borderId="98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73" xfId="0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4" fillId="3" borderId="52" xfId="0" applyFont="1" applyFill="1" applyBorder="1" applyAlignment="1">
      <alignment horizontal="center" vertical="center"/>
    </xf>
    <xf numFmtId="180" fontId="15" fillId="2" borderId="27" xfId="0" applyNumberFormat="1" applyFont="1" applyFill="1" applyBorder="1" applyAlignment="1">
      <alignment horizontal="center" vertical="center" shrinkToFit="1"/>
    </xf>
    <xf numFmtId="180" fontId="4" fillId="2" borderId="55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/>
    </xf>
    <xf numFmtId="180" fontId="4" fillId="2" borderId="87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180" fontId="4" fillId="2" borderId="88" xfId="0" applyNumberFormat="1" applyFont="1" applyFill="1" applyBorder="1" applyAlignment="1">
      <alignment horizontal="center" vertical="center" shrinkToFit="1"/>
    </xf>
    <xf numFmtId="180" fontId="11" fillId="2" borderId="0" xfId="0" applyNumberFormat="1" applyFont="1" applyFill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180" fontId="4" fillId="2" borderId="90" xfId="0" applyNumberFormat="1" applyFont="1" applyFill="1" applyBorder="1" applyAlignment="1">
      <alignment horizontal="center" vertical="center" shrinkToFit="1"/>
    </xf>
    <xf numFmtId="180" fontId="4" fillId="2" borderId="94" xfId="0" applyNumberFormat="1" applyFont="1" applyFill="1" applyBorder="1" applyAlignment="1">
      <alignment horizontal="center" vertical="center" shrinkToFit="1"/>
    </xf>
    <xf numFmtId="177" fontId="4" fillId="6" borderId="19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7" fontId="4" fillId="6" borderId="20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top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6" fillId="2" borderId="0" xfId="0" applyFont="1" applyFill="1" applyAlignment="1">
      <alignment wrapText="1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3" borderId="101" xfId="0" applyFont="1" applyFill="1" applyBorder="1" applyAlignment="1" applyProtection="1">
      <alignment horizontal="center" vertical="center"/>
      <protection locked="0"/>
    </xf>
    <xf numFmtId="181" fontId="5" fillId="0" borderId="0" xfId="0" applyNumberFormat="1" applyFont="1" applyProtection="1">
      <alignment vertical="center"/>
      <protection locked="0"/>
    </xf>
    <xf numFmtId="0" fontId="6" fillId="2" borderId="14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11" fillId="3" borderId="49" xfId="0" applyFont="1" applyFill="1" applyBorder="1">
      <alignment vertical="center"/>
    </xf>
    <xf numFmtId="0" fontId="11" fillId="3" borderId="54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176" fontId="4" fillId="4" borderId="140" xfId="0" applyNumberFormat="1" applyFont="1" applyFill="1" applyBorder="1" applyAlignment="1">
      <alignment horizontal="center" vertical="center"/>
    </xf>
    <xf numFmtId="0" fontId="15" fillId="2" borderId="141" xfId="0" applyFont="1" applyFill="1" applyBorder="1" applyAlignment="1">
      <alignment horizontal="left" vertical="center" wrapText="1"/>
    </xf>
    <xf numFmtId="0" fontId="6" fillId="2" borderId="141" xfId="0" applyFont="1" applyFill="1" applyBorder="1" applyAlignment="1">
      <alignment horizontal="center" vertical="center"/>
    </xf>
    <xf numFmtId="0" fontId="5" fillId="2" borderId="47" xfId="0" applyFont="1" applyFill="1" applyBorder="1">
      <alignment vertical="center"/>
    </xf>
    <xf numFmtId="0" fontId="33" fillId="2" borderId="0" xfId="0" applyFont="1" applyFill="1" applyAlignment="1">
      <alignment horizontal="left"/>
    </xf>
    <xf numFmtId="0" fontId="33" fillId="2" borderId="0" xfId="0" applyFont="1" applyFill="1" applyAlignment="1"/>
    <xf numFmtId="0" fontId="16" fillId="2" borderId="0" xfId="0" applyFont="1" applyFill="1" applyAlignment="1"/>
    <xf numFmtId="0" fontId="4" fillId="2" borderId="0" xfId="0" applyFont="1" applyFill="1" applyAlignment="1">
      <alignment horizontal="left"/>
    </xf>
    <xf numFmtId="0" fontId="16" fillId="2" borderId="0" xfId="0" applyFont="1" applyFill="1" applyAlignment="1">
      <alignment vertical="center" shrinkToFit="1"/>
    </xf>
    <xf numFmtId="0" fontId="31" fillId="0" borderId="0" xfId="0" applyFont="1">
      <alignment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 applyProtection="1">
      <alignment horizontal="center" vertical="center" shrinkToFit="1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 shrinkToFit="1"/>
    </xf>
    <xf numFmtId="180" fontId="4" fillId="2" borderId="49" xfId="0" applyNumberFormat="1" applyFont="1" applyFill="1" applyBorder="1" applyAlignment="1">
      <alignment horizontal="center" vertical="center" shrinkToFit="1"/>
    </xf>
    <xf numFmtId="180" fontId="4" fillId="2" borderId="54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56" xfId="0" applyFont="1" applyFill="1" applyBorder="1" applyAlignment="1" applyProtection="1">
      <alignment horizontal="center" vertical="center" shrinkToFit="1"/>
      <protection locked="0"/>
    </xf>
    <xf numFmtId="0" fontId="19" fillId="2" borderId="57" xfId="0" applyFont="1" applyFill="1" applyBorder="1" applyAlignment="1" applyProtection="1">
      <alignment horizontal="center" vertical="center" shrinkToFit="1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vertical="top" wrapText="1" shrinkToFit="1"/>
    </xf>
    <xf numFmtId="38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top" wrapText="1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180" fontId="23" fillId="2" borderId="80" xfId="0" applyNumberFormat="1" applyFont="1" applyFill="1" applyBorder="1" applyAlignment="1">
      <alignment horizontal="center" vertical="center" shrinkToFit="1"/>
    </xf>
    <xf numFmtId="180" fontId="23" fillId="2" borderId="44" xfId="0" applyNumberFormat="1" applyFont="1" applyFill="1" applyBorder="1" applyAlignment="1">
      <alignment horizontal="center" vertical="center" shrinkToFit="1"/>
    </xf>
    <xf numFmtId="180" fontId="23" fillId="2" borderId="27" xfId="0" applyNumberFormat="1" applyFont="1" applyFill="1" applyBorder="1" applyAlignment="1">
      <alignment horizontal="center" vertical="center" shrinkToFit="1"/>
    </xf>
    <xf numFmtId="180" fontId="23" fillId="2" borderId="56" xfId="0" applyNumberFormat="1" applyFont="1" applyFill="1" applyBorder="1" applyAlignment="1">
      <alignment horizontal="center" vertical="center" shrinkToFit="1"/>
    </xf>
    <xf numFmtId="180" fontId="23" fillId="2" borderId="57" xfId="0" applyNumberFormat="1" applyFont="1" applyFill="1" applyBorder="1" applyAlignment="1">
      <alignment horizontal="center" vertical="center" shrinkToFit="1"/>
    </xf>
    <xf numFmtId="180" fontId="23" fillId="2" borderId="59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top" wrapText="1" indent="1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0" fontId="44" fillId="0" borderId="114" xfId="3" applyFont="1" applyBorder="1" applyAlignment="1">
      <alignment horizontal="center" vertical="center"/>
    </xf>
    <xf numFmtId="0" fontId="44" fillId="0" borderId="120" xfId="3" applyFont="1" applyBorder="1" applyAlignment="1">
      <alignment horizontal="center" vertical="center"/>
    </xf>
    <xf numFmtId="0" fontId="43" fillId="1" borderId="106" xfId="3" applyFont="1" applyFill="1" applyBorder="1" applyAlignment="1">
      <alignment horizontal="center" vertical="center" textRotation="255"/>
    </xf>
    <xf numFmtId="0" fontId="43" fillId="1" borderId="113" xfId="3" applyFont="1" applyFill="1" applyBorder="1" applyAlignment="1">
      <alignment horizontal="center" vertical="center" textRotation="255"/>
    </xf>
    <xf numFmtId="0" fontId="43" fillId="1" borderId="119" xfId="3" applyFont="1" applyFill="1" applyBorder="1" applyAlignment="1">
      <alignment horizontal="center" vertical="center" textRotation="255"/>
    </xf>
    <xf numFmtId="0" fontId="44" fillId="0" borderId="32" xfId="3" applyFont="1" applyBorder="1" applyAlignment="1">
      <alignment horizontal="center" vertical="center"/>
    </xf>
    <xf numFmtId="0" fontId="34" fillId="0" borderId="0" xfId="3" applyFont="1" applyAlignment="1">
      <alignment horizontal="left" vertical="center" indent="2"/>
    </xf>
    <xf numFmtId="0" fontId="36" fillId="0" borderId="0" xfId="3" applyFont="1" applyAlignment="1">
      <alignment horizontal="right" vertical="center" indent="1"/>
    </xf>
    <xf numFmtId="0" fontId="40" fillId="0" borderId="0" xfId="3" applyFont="1" applyAlignment="1">
      <alignment horizontal="right" vertical="center"/>
    </xf>
    <xf numFmtId="0" fontId="41" fillId="0" borderId="0" xfId="3" applyFont="1" applyAlignment="1">
      <alignment horizontal="right" vertical="center"/>
    </xf>
    <xf numFmtId="0" fontId="42" fillId="0" borderId="102" xfId="3" applyFont="1" applyBorder="1" applyAlignment="1">
      <alignment horizontal="center" vertical="center" wrapText="1" shrinkToFit="1"/>
    </xf>
    <xf numFmtId="0" fontId="42" fillId="0" borderId="66" xfId="3" applyFont="1" applyBorder="1" applyAlignment="1">
      <alignment horizontal="center" vertical="center" wrapText="1" shrinkToFit="1"/>
    </xf>
    <xf numFmtId="0" fontId="42" fillId="0" borderId="47" xfId="3" applyFont="1" applyBorder="1" applyAlignment="1">
      <alignment horizontal="center" vertical="center" wrapText="1" shrinkToFit="1"/>
    </xf>
    <xf numFmtId="0" fontId="42" fillId="0" borderId="103" xfId="3" applyFont="1" applyBorder="1" applyAlignment="1">
      <alignment horizontal="center" vertical="center"/>
    </xf>
    <xf numFmtId="0" fontId="42" fillId="0" borderId="66" xfId="3" applyFont="1" applyBorder="1" applyAlignment="1">
      <alignment horizontal="center" vertical="center"/>
    </xf>
    <xf numFmtId="0" fontId="42" fillId="0" borderId="47" xfId="3" applyFont="1" applyBorder="1" applyAlignment="1">
      <alignment horizontal="center" vertical="center"/>
    </xf>
    <xf numFmtId="0" fontId="44" fillId="0" borderId="106" xfId="3" applyFont="1" applyBorder="1" applyAlignment="1">
      <alignment horizontal="center" vertical="center"/>
    </xf>
    <xf numFmtId="0" fontId="44" fillId="0" borderId="129" xfId="3" applyFont="1" applyBorder="1" applyAlignment="1">
      <alignment horizontal="center" vertical="center"/>
    </xf>
    <xf numFmtId="0" fontId="44" fillId="0" borderId="113" xfId="3" applyFont="1" applyBorder="1" applyAlignment="1">
      <alignment horizontal="center" vertical="center"/>
    </xf>
    <xf numFmtId="0" fontId="44" fillId="0" borderId="119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51" fillId="0" borderId="0" xfId="3" applyFont="1" applyAlignment="1">
      <alignment horizontal="left" vertical="center" shrinkToFit="1"/>
    </xf>
    <xf numFmtId="0" fontId="52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30"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noThreeD="1"/>
</file>

<file path=xl/ctrlProps/ctrlProp2.xml><?xml version="1.0" encoding="utf-8"?>
<formControlPr xmlns="http://schemas.microsoft.com/office/spreadsheetml/2009/9/main" objectType="Radio" checked="Checked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</xdr:colOff>
      <xdr:row>13</xdr:row>
      <xdr:rowOff>27940</xdr:rowOff>
    </xdr:from>
    <xdr:to>
      <xdr:col>4</xdr:col>
      <xdr:colOff>116840</xdr:colOff>
      <xdr:row>17</xdr:row>
      <xdr:rowOff>104140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2974340"/>
          <a:ext cx="9931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441960</xdr:colOff>
      <xdr:row>1</xdr:row>
      <xdr:rowOff>18471</xdr:rowOff>
    </xdr:from>
    <xdr:ext cx="495776" cy="38575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31831"/>
          <a:ext cx="495776" cy="3857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1608436</xdr:colOff>
      <xdr:row>2</xdr:row>
      <xdr:rowOff>35858</xdr:rowOff>
    </xdr:from>
    <xdr:to>
      <xdr:col>5</xdr:col>
      <xdr:colOff>2303929</xdr:colOff>
      <xdr:row>3</xdr:row>
      <xdr:rowOff>272212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5576" y="249218"/>
          <a:ext cx="695493" cy="54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A1:I22"/>
  <sheetViews>
    <sheetView showGridLines="0" tabSelected="1" zoomScaleNormal="100" workbookViewId="0"/>
  </sheetViews>
  <sheetFormatPr defaultRowHeight="18" x14ac:dyDescent="0.45"/>
  <sheetData>
    <row r="1" spans="1:9" ht="26.4" x14ac:dyDescent="0.45">
      <c r="A1" s="23"/>
    </row>
    <row r="2" spans="1:9" ht="22.2" x14ac:dyDescent="0.45">
      <c r="A2" s="24" t="s">
        <v>504</v>
      </c>
    </row>
    <row r="3" spans="1:9" x14ac:dyDescent="0.45">
      <c r="A3" s="25" t="s">
        <v>505</v>
      </c>
      <c r="I3" s="22" t="s">
        <v>508</v>
      </c>
    </row>
    <row r="4" spans="1:9" x14ac:dyDescent="0.45">
      <c r="A4" s="274" t="s">
        <v>585</v>
      </c>
      <c r="I4" s="22" t="s">
        <v>509</v>
      </c>
    </row>
    <row r="5" spans="1:9" x14ac:dyDescent="0.45">
      <c r="A5" t="s">
        <v>586</v>
      </c>
      <c r="I5" s="22" t="s">
        <v>522</v>
      </c>
    </row>
    <row r="6" spans="1:9" x14ac:dyDescent="0.45">
      <c r="I6" s="22" t="s">
        <v>522</v>
      </c>
    </row>
    <row r="7" spans="1:9" ht="22.2" x14ac:dyDescent="0.45">
      <c r="A7" s="24" t="s">
        <v>506</v>
      </c>
    </row>
    <row r="8" spans="1:9" x14ac:dyDescent="0.45">
      <c r="A8" s="25" t="s">
        <v>507</v>
      </c>
    </row>
    <row r="9" spans="1:9" x14ac:dyDescent="0.45">
      <c r="A9" t="s">
        <v>587</v>
      </c>
    </row>
    <row r="10" spans="1:9" x14ac:dyDescent="0.45">
      <c r="A10" t="s">
        <v>588</v>
      </c>
    </row>
    <row r="11" spans="1:9" x14ac:dyDescent="0.45">
      <c r="A11" t="s">
        <v>589</v>
      </c>
    </row>
    <row r="13" spans="1:9" x14ac:dyDescent="0.45">
      <c r="A13" s="275" t="s">
        <v>583</v>
      </c>
      <c r="B13" s="275"/>
      <c r="C13" s="275"/>
      <c r="D13" s="275"/>
      <c r="E13" s="275"/>
      <c r="F13" s="275"/>
      <c r="G13" s="275"/>
    </row>
    <row r="14" spans="1:9" x14ac:dyDescent="0.45">
      <c r="A14" s="273" t="s">
        <v>584</v>
      </c>
    </row>
    <row r="19" spans="1:9" ht="22.2" x14ac:dyDescent="0.45">
      <c r="A19" s="24" t="s">
        <v>510</v>
      </c>
    </row>
    <row r="20" spans="1:9" ht="22.2" x14ac:dyDescent="0.45">
      <c r="A20" s="24"/>
    </row>
    <row r="21" spans="1:9" x14ac:dyDescent="0.45">
      <c r="I21" s="22"/>
    </row>
    <row r="22" spans="1:9" x14ac:dyDescent="0.45">
      <c r="I22" s="22"/>
    </row>
  </sheetData>
  <mergeCells count="1">
    <mergeCell ref="A13:G13"/>
  </mergeCells>
  <phoneticPr fontId="2"/>
  <hyperlinks>
    <hyperlink ref="I3" location="まるごとチラシ折込発注書!A1" display="まるごと生活情報と同時に配布をお考えの方" xr:uid="{21AFDB43-2011-41CD-A386-30CD05ED678A}"/>
    <hyperlink ref="I4" location="チラシのみの配布発注書!A1" display="チラシのみの配布をお考えの方" xr:uid="{C10A1819-D0EF-4425-88A4-3A289514BA84}"/>
    <hyperlink ref="I5" location="'2025年情報誌スケジュール'!A1" display="2025発行スケジュール（まるごと）" xr:uid="{B17B9F83-F0BC-4EFD-9DF1-874D70201936}"/>
    <hyperlink ref="I6" location="'2025年情報誌スケジュール'!A1" display="2025発行スケジュール（まるごと）" xr:uid="{7DF96E3F-AB72-4597-80F9-C86B1E0956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0" customWidth="1"/>
    <col min="2" max="2" width="15.69921875" style="110" customWidth="1"/>
    <col min="3" max="4" width="7.69921875" style="110" customWidth="1"/>
    <col min="5" max="5" width="8.69921875" style="110" customWidth="1"/>
    <col min="6" max="6" width="15.69921875" style="110" customWidth="1"/>
    <col min="7" max="8" width="7.69921875" style="110" customWidth="1"/>
    <col min="9" max="9" width="8.69921875" style="110" customWidth="1"/>
    <col min="10" max="10" width="15.69921875" style="110" customWidth="1"/>
    <col min="11" max="12" width="7.69921875" style="110" customWidth="1"/>
    <col min="13" max="21" width="8.796875" style="110"/>
    <col min="22" max="22" width="8.69921875" style="110" customWidth="1"/>
    <col min="23" max="16384" width="8.796875" style="110"/>
  </cols>
  <sheetData>
    <row r="1" spans="1:13" ht="27" customHeight="1" thickBot="1" x14ac:dyDescent="0.5">
      <c r="A1" s="107"/>
      <c r="B1" s="108"/>
      <c r="C1" s="109"/>
      <c r="D1" s="108"/>
      <c r="E1" s="108"/>
      <c r="F1" s="108"/>
      <c r="G1" s="108"/>
      <c r="H1" s="108"/>
      <c r="I1" s="276" t="s">
        <v>579</v>
      </c>
      <c r="J1" s="276"/>
      <c r="K1" s="276"/>
      <c r="L1" s="276"/>
      <c r="M1" s="254">
        <v>2</v>
      </c>
    </row>
    <row r="2" spans="1:13" ht="25.05" customHeight="1" thickTop="1" thickBot="1" x14ac:dyDescent="0.5">
      <c r="A2" s="107"/>
      <c r="B2" s="111"/>
      <c r="C2" s="112"/>
      <c r="D2" s="113" t="s">
        <v>0</v>
      </c>
      <c r="E2" s="114"/>
      <c r="F2" s="115"/>
      <c r="G2" s="116"/>
      <c r="H2" s="117"/>
      <c r="I2" s="253" t="s">
        <v>511</v>
      </c>
      <c r="J2" s="105"/>
      <c r="K2" s="105"/>
      <c r="L2" s="106"/>
    </row>
    <row r="3" spans="1:13" ht="18" customHeight="1" thickTop="1" x14ac:dyDescent="0.45">
      <c r="A3" s="300" t="s">
        <v>494</v>
      </c>
      <c r="B3" s="301"/>
      <c r="C3" s="301"/>
      <c r="D3" s="278"/>
      <c r="E3" s="301" t="s">
        <v>502</v>
      </c>
      <c r="F3" s="278"/>
      <c r="G3" s="285" t="s">
        <v>1</v>
      </c>
      <c r="H3" s="286"/>
      <c r="I3" s="118" t="s">
        <v>2</v>
      </c>
      <c r="J3" s="287"/>
      <c r="K3" s="288"/>
      <c r="L3" s="289"/>
    </row>
    <row r="4" spans="1:13" ht="18" customHeight="1" x14ac:dyDescent="0.45">
      <c r="A4" s="302"/>
      <c r="B4" s="303"/>
      <c r="C4" s="303"/>
      <c r="D4" s="304"/>
      <c r="E4" s="296" t="s">
        <v>578</v>
      </c>
      <c r="F4" s="297"/>
      <c r="G4" s="279">
        <f>L46+H80+L88+D95</f>
        <v>0</v>
      </c>
      <c r="H4" s="280"/>
      <c r="I4" s="119" t="s">
        <v>488</v>
      </c>
      <c r="J4" s="26"/>
      <c r="K4" s="120" t="s">
        <v>489</v>
      </c>
      <c r="L4" s="27"/>
    </row>
    <row r="5" spans="1:13" ht="18" customHeight="1" thickBot="1" x14ac:dyDescent="0.5">
      <c r="A5" s="305"/>
      <c r="B5" s="306"/>
      <c r="C5" s="306"/>
      <c r="D5" s="307"/>
      <c r="E5" s="298"/>
      <c r="F5" s="299"/>
      <c r="G5" s="281"/>
      <c r="H5" s="282"/>
      <c r="I5" s="121" t="s">
        <v>220</v>
      </c>
      <c r="J5" s="28"/>
      <c r="K5" s="122" t="s">
        <v>218</v>
      </c>
      <c r="L5" s="29"/>
    </row>
    <row r="6" spans="1:13" ht="18" customHeight="1" thickTop="1" thickBot="1" x14ac:dyDescent="0.5">
      <c r="A6" s="123" t="s">
        <v>487</v>
      </c>
      <c r="B6" s="124"/>
      <c r="C6" s="124"/>
      <c r="D6" s="125"/>
      <c r="E6" s="126"/>
      <c r="F6" s="126"/>
      <c r="G6" s="127"/>
      <c r="H6" s="128"/>
      <c r="I6" s="129" t="s">
        <v>221</v>
      </c>
      <c r="J6" s="30"/>
      <c r="K6" s="130" t="s">
        <v>219</v>
      </c>
      <c r="L6" s="31"/>
    </row>
    <row r="7" spans="1:13" ht="22.05" customHeight="1" thickTop="1" thickBot="1" x14ac:dyDescent="0.5">
      <c r="A7" s="131" t="s">
        <v>3</v>
      </c>
      <c r="B7" s="132"/>
      <c r="C7" s="133"/>
      <c r="D7" s="134"/>
      <c r="E7" s="135"/>
      <c r="F7" s="132"/>
      <c r="G7" s="136"/>
      <c r="H7" s="132"/>
      <c r="I7" s="137"/>
      <c r="J7" s="138"/>
      <c r="K7" s="133"/>
      <c r="L7" s="108"/>
    </row>
    <row r="8" spans="1:13" s="144" customFormat="1" ht="22.05" customHeight="1" x14ac:dyDescent="0.45">
      <c r="A8" s="139" t="s">
        <v>216</v>
      </c>
      <c r="B8" s="140" t="s">
        <v>4</v>
      </c>
      <c r="C8" s="141" t="s">
        <v>5</v>
      </c>
      <c r="D8" s="142" t="s">
        <v>1</v>
      </c>
      <c r="E8" s="140" t="s">
        <v>216</v>
      </c>
      <c r="F8" s="140" t="s">
        <v>4</v>
      </c>
      <c r="G8" s="141" t="s">
        <v>5</v>
      </c>
      <c r="H8" s="142" t="s">
        <v>1</v>
      </c>
      <c r="I8" s="140" t="s">
        <v>216</v>
      </c>
      <c r="J8" s="140" t="s">
        <v>4</v>
      </c>
      <c r="K8" s="141" t="s">
        <v>5</v>
      </c>
      <c r="L8" s="143" t="s">
        <v>1</v>
      </c>
    </row>
    <row r="9" spans="1:13" ht="22.05" customHeight="1" x14ac:dyDescent="0.45">
      <c r="A9" s="145" t="s">
        <v>6</v>
      </c>
      <c r="B9" s="146" t="s">
        <v>7</v>
      </c>
      <c r="C9" s="147">
        <v>400</v>
      </c>
      <c r="D9" s="7"/>
      <c r="E9" s="148" t="s">
        <v>60</v>
      </c>
      <c r="F9" s="149" t="s">
        <v>61</v>
      </c>
      <c r="G9" s="147">
        <v>265</v>
      </c>
      <c r="H9" s="4"/>
      <c r="I9" s="150" t="s">
        <v>492</v>
      </c>
      <c r="J9" s="151" t="s">
        <v>132</v>
      </c>
      <c r="K9" s="147">
        <v>610</v>
      </c>
      <c r="L9" s="17"/>
    </row>
    <row r="10" spans="1:13" ht="22.05" customHeight="1" x14ac:dyDescent="0.45">
      <c r="A10" s="148" t="s">
        <v>14</v>
      </c>
      <c r="B10" s="152" t="s">
        <v>15</v>
      </c>
      <c r="C10" s="153">
        <v>365</v>
      </c>
      <c r="D10" s="4"/>
      <c r="E10" s="154" t="s">
        <v>68</v>
      </c>
      <c r="F10" s="152" t="s">
        <v>69</v>
      </c>
      <c r="G10" s="153">
        <v>410</v>
      </c>
      <c r="H10" s="4"/>
      <c r="I10" s="155" t="s">
        <v>139</v>
      </c>
      <c r="J10" s="146" t="s">
        <v>140</v>
      </c>
      <c r="K10" s="156">
        <v>945</v>
      </c>
      <c r="L10" s="2"/>
    </row>
    <row r="11" spans="1:13" ht="22.05" customHeight="1" x14ac:dyDescent="0.45">
      <c r="A11" s="148" t="s">
        <v>22</v>
      </c>
      <c r="B11" s="152" t="s">
        <v>23</v>
      </c>
      <c r="C11" s="153">
        <v>845</v>
      </c>
      <c r="D11" s="4"/>
      <c r="E11" s="157" t="s">
        <v>386</v>
      </c>
      <c r="F11" s="146" t="s">
        <v>76</v>
      </c>
      <c r="G11" s="156">
        <v>615</v>
      </c>
      <c r="H11" s="10"/>
      <c r="I11" s="154" t="s">
        <v>469</v>
      </c>
      <c r="J11" s="158" t="s">
        <v>147</v>
      </c>
      <c r="K11" s="153">
        <v>480</v>
      </c>
      <c r="L11" s="1"/>
    </row>
    <row r="12" spans="1:13" ht="22.05" customHeight="1" x14ac:dyDescent="0.45">
      <c r="A12" s="148" t="s">
        <v>30</v>
      </c>
      <c r="B12" s="152" t="s">
        <v>31</v>
      </c>
      <c r="C12" s="153">
        <v>720</v>
      </c>
      <c r="D12" s="4"/>
      <c r="E12" s="159" t="s">
        <v>83</v>
      </c>
      <c r="F12" s="160" t="s">
        <v>84</v>
      </c>
      <c r="G12" s="153">
        <v>360</v>
      </c>
      <c r="H12" s="4"/>
      <c r="I12" s="157" t="s">
        <v>153</v>
      </c>
      <c r="J12" s="146" t="s">
        <v>154</v>
      </c>
      <c r="K12" s="156">
        <v>430</v>
      </c>
      <c r="L12" s="2"/>
    </row>
    <row r="13" spans="1:13" ht="22.05" customHeight="1" x14ac:dyDescent="0.45">
      <c r="A13" s="148" t="s">
        <v>37</v>
      </c>
      <c r="B13" s="152" t="s">
        <v>38</v>
      </c>
      <c r="C13" s="153">
        <v>280</v>
      </c>
      <c r="D13" s="4"/>
      <c r="E13" s="154" t="s">
        <v>91</v>
      </c>
      <c r="F13" s="160" t="s">
        <v>92</v>
      </c>
      <c r="G13" s="153">
        <v>425</v>
      </c>
      <c r="H13" s="4"/>
      <c r="I13" s="159" t="s">
        <v>159</v>
      </c>
      <c r="J13" s="160" t="s">
        <v>160</v>
      </c>
      <c r="K13" s="153">
        <v>455</v>
      </c>
      <c r="L13" s="1"/>
    </row>
    <row r="14" spans="1:13" ht="22.05" customHeight="1" x14ac:dyDescent="0.45">
      <c r="A14" s="148" t="s">
        <v>44</v>
      </c>
      <c r="B14" s="152" t="s">
        <v>45</v>
      </c>
      <c r="C14" s="153">
        <v>310</v>
      </c>
      <c r="D14" s="4"/>
      <c r="E14" s="154" t="s">
        <v>99</v>
      </c>
      <c r="F14" s="160" t="s">
        <v>100</v>
      </c>
      <c r="G14" s="161">
        <v>635</v>
      </c>
      <c r="H14" s="4"/>
      <c r="I14" s="159" t="s">
        <v>166</v>
      </c>
      <c r="J14" s="160" t="s">
        <v>373</v>
      </c>
      <c r="K14" s="153">
        <v>360</v>
      </c>
      <c r="L14" s="1"/>
    </row>
    <row r="15" spans="1:13" ht="22.05" customHeight="1" x14ac:dyDescent="0.45">
      <c r="A15" s="148" t="s">
        <v>52</v>
      </c>
      <c r="B15" s="152" t="s">
        <v>53</v>
      </c>
      <c r="C15" s="153">
        <v>410</v>
      </c>
      <c r="D15" s="4"/>
      <c r="E15" s="154" t="s">
        <v>107</v>
      </c>
      <c r="F15" s="146" t="s">
        <v>108</v>
      </c>
      <c r="G15" s="153">
        <v>350</v>
      </c>
      <c r="H15" s="4"/>
      <c r="I15" s="159" t="s">
        <v>171</v>
      </c>
      <c r="J15" s="160" t="s">
        <v>172</v>
      </c>
      <c r="K15" s="153">
        <v>375</v>
      </c>
      <c r="L15" s="1"/>
    </row>
    <row r="16" spans="1:13" ht="22.05" customHeight="1" x14ac:dyDescent="0.45">
      <c r="A16" s="148" t="s">
        <v>58</v>
      </c>
      <c r="B16" s="152" t="s">
        <v>59</v>
      </c>
      <c r="C16" s="153">
        <v>615</v>
      </c>
      <c r="D16" s="4"/>
      <c r="E16" s="159" t="s">
        <v>114</v>
      </c>
      <c r="F16" s="160" t="s">
        <v>115</v>
      </c>
      <c r="G16" s="153">
        <v>280</v>
      </c>
      <c r="H16" s="4"/>
      <c r="I16" s="159" t="s">
        <v>177</v>
      </c>
      <c r="J16" s="160" t="s">
        <v>178</v>
      </c>
      <c r="K16" s="153">
        <v>615</v>
      </c>
      <c r="L16" s="1"/>
    </row>
    <row r="17" spans="1:12" ht="22.05" customHeight="1" x14ac:dyDescent="0.45">
      <c r="A17" s="148" t="s">
        <v>66</v>
      </c>
      <c r="B17" s="152" t="s">
        <v>67</v>
      </c>
      <c r="C17" s="153">
        <v>600</v>
      </c>
      <c r="D17" s="4"/>
      <c r="E17" s="159" t="s">
        <v>122</v>
      </c>
      <c r="F17" s="160" t="s">
        <v>123</v>
      </c>
      <c r="G17" s="153">
        <v>420</v>
      </c>
      <c r="H17" s="4"/>
      <c r="I17" s="159" t="s">
        <v>182</v>
      </c>
      <c r="J17" s="160" t="s">
        <v>376</v>
      </c>
      <c r="K17" s="153">
        <v>360</v>
      </c>
      <c r="L17" s="1"/>
    </row>
    <row r="18" spans="1:12" ht="22.05" customHeight="1" x14ac:dyDescent="0.45">
      <c r="A18" s="148" t="s">
        <v>74</v>
      </c>
      <c r="B18" s="152" t="s">
        <v>75</v>
      </c>
      <c r="C18" s="153">
        <v>185</v>
      </c>
      <c r="D18" s="4"/>
      <c r="E18" s="159" t="s">
        <v>130</v>
      </c>
      <c r="F18" s="160" t="s">
        <v>131</v>
      </c>
      <c r="G18" s="153">
        <v>165</v>
      </c>
      <c r="H18" s="4"/>
      <c r="I18" s="159" t="s">
        <v>187</v>
      </c>
      <c r="J18" s="160" t="s">
        <v>377</v>
      </c>
      <c r="K18" s="153">
        <v>320</v>
      </c>
      <c r="L18" s="1"/>
    </row>
    <row r="19" spans="1:12" ht="22.05" customHeight="1" x14ac:dyDescent="0.45">
      <c r="A19" s="148" t="s">
        <v>81</v>
      </c>
      <c r="B19" s="152" t="s">
        <v>82</v>
      </c>
      <c r="C19" s="153">
        <v>425</v>
      </c>
      <c r="D19" s="4"/>
      <c r="E19" s="154" t="s">
        <v>137</v>
      </c>
      <c r="F19" s="160" t="s">
        <v>138</v>
      </c>
      <c r="G19" s="153">
        <v>265</v>
      </c>
      <c r="H19" s="4"/>
      <c r="I19" s="159" t="s">
        <v>192</v>
      </c>
      <c r="J19" s="160" t="s">
        <v>193</v>
      </c>
      <c r="K19" s="153">
        <v>330</v>
      </c>
      <c r="L19" s="1"/>
    </row>
    <row r="20" spans="1:12" ht="22.05" customHeight="1" x14ac:dyDescent="0.45">
      <c r="A20" s="148" t="s">
        <v>89</v>
      </c>
      <c r="B20" s="152" t="s">
        <v>90</v>
      </c>
      <c r="C20" s="153">
        <v>285</v>
      </c>
      <c r="D20" s="4"/>
      <c r="E20" s="157" t="s">
        <v>145</v>
      </c>
      <c r="F20" s="146" t="s">
        <v>146</v>
      </c>
      <c r="G20" s="156">
        <v>295</v>
      </c>
      <c r="H20" s="4"/>
      <c r="I20" s="159" t="s">
        <v>198</v>
      </c>
      <c r="J20" s="160" t="s">
        <v>199</v>
      </c>
      <c r="K20" s="153">
        <v>340</v>
      </c>
      <c r="L20" s="1"/>
    </row>
    <row r="21" spans="1:12" ht="22.05" customHeight="1" x14ac:dyDescent="0.45">
      <c r="A21" s="148" t="s">
        <v>97</v>
      </c>
      <c r="B21" s="152" t="s">
        <v>98</v>
      </c>
      <c r="C21" s="153">
        <v>360</v>
      </c>
      <c r="D21" s="4"/>
      <c r="E21" s="159" t="s">
        <v>151</v>
      </c>
      <c r="F21" s="160" t="s">
        <v>152</v>
      </c>
      <c r="G21" s="153">
        <v>510</v>
      </c>
      <c r="H21" s="4"/>
      <c r="I21" s="159" t="s">
        <v>204</v>
      </c>
      <c r="J21" s="160" t="s">
        <v>374</v>
      </c>
      <c r="K21" s="153">
        <v>395</v>
      </c>
      <c r="L21" s="1"/>
    </row>
    <row r="22" spans="1:12" ht="22.05" customHeight="1" x14ac:dyDescent="0.45">
      <c r="A22" s="148" t="s">
        <v>105</v>
      </c>
      <c r="B22" s="152" t="s">
        <v>106</v>
      </c>
      <c r="C22" s="153">
        <v>315</v>
      </c>
      <c r="D22" s="4"/>
      <c r="E22" s="159" t="s">
        <v>157</v>
      </c>
      <c r="F22" s="160" t="s">
        <v>158</v>
      </c>
      <c r="G22" s="153">
        <v>410</v>
      </c>
      <c r="H22" s="4"/>
      <c r="I22" s="159" t="s">
        <v>209</v>
      </c>
      <c r="J22" s="160" t="s">
        <v>375</v>
      </c>
      <c r="K22" s="153">
        <v>360</v>
      </c>
      <c r="L22" s="1"/>
    </row>
    <row r="23" spans="1:12" ht="22.05" customHeight="1" x14ac:dyDescent="0.45">
      <c r="A23" s="148" t="s">
        <v>113</v>
      </c>
      <c r="B23" s="152" t="s">
        <v>569</v>
      </c>
      <c r="C23" s="153">
        <v>310</v>
      </c>
      <c r="D23" s="4"/>
      <c r="E23" s="159" t="s">
        <v>164</v>
      </c>
      <c r="F23" s="160" t="s">
        <v>165</v>
      </c>
      <c r="G23" s="153">
        <v>480</v>
      </c>
      <c r="H23" s="4"/>
      <c r="I23" s="159" t="s">
        <v>211</v>
      </c>
      <c r="J23" s="160" t="s">
        <v>212</v>
      </c>
      <c r="K23" s="153">
        <v>325</v>
      </c>
      <c r="L23" s="1"/>
    </row>
    <row r="24" spans="1:12" ht="22.05" customHeight="1" x14ac:dyDescent="0.45">
      <c r="A24" s="148" t="s">
        <v>120</v>
      </c>
      <c r="B24" s="152" t="s">
        <v>121</v>
      </c>
      <c r="C24" s="153">
        <v>300</v>
      </c>
      <c r="D24" s="4"/>
      <c r="E24" s="159" t="s">
        <v>169</v>
      </c>
      <c r="F24" s="160" t="s">
        <v>170</v>
      </c>
      <c r="G24" s="153">
        <v>630</v>
      </c>
      <c r="H24" s="4"/>
      <c r="I24" s="154" t="s">
        <v>214</v>
      </c>
      <c r="J24" s="160" t="s">
        <v>215</v>
      </c>
      <c r="K24" s="162">
        <v>575</v>
      </c>
      <c r="L24" s="1"/>
    </row>
    <row r="25" spans="1:12" ht="22.05" customHeight="1" x14ac:dyDescent="0.45">
      <c r="A25" s="148" t="s">
        <v>128</v>
      </c>
      <c r="B25" s="152" t="s">
        <v>129</v>
      </c>
      <c r="C25" s="153">
        <v>205</v>
      </c>
      <c r="D25" s="4"/>
      <c r="E25" s="159" t="s">
        <v>175</v>
      </c>
      <c r="F25" s="160" t="s">
        <v>176</v>
      </c>
      <c r="G25" s="153">
        <v>440</v>
      </c>
      <c r="H25" s="4"/>
      <c r="I25" s="157" t="s">
        <v>12</v>
      </c>
      <c r="J25" s="146" t="s">
        <v>13</v>
      </c>
      <c r="K25" s="156">
        <v>565</v>
      </c>
      <c r="L25" s="2"/>
    </row>
    <row r="26" spans="1:12" ht="22.05" customHeight="1" x14ac:dyDescent="0.45">
      <c r="A26" s="148" t="s">
        <v>135</v>
      </c>
      <c r="B26" s="152" t="s">
        <v>136</v>
      </c>
      <c r="C26" s="153">
        <v>480</v>
      </c>
      <c r="D26" s="4"/>
      <c r="E26" s="159" t="s">
        <v>181</v>
      </c>
      <c r="F26" s="160" t="s">
        <v>372</v>
      </c>
      <c r="G26" s="153">
        <v>325</v>
      </c>
      <c r="H26" s="5"/>
      <c r="I26" s="159" t="s">
        <v>20</v>
      </c>
      <c r="J26" s="160" t="s">
        <v>21</v>
      </c>
      <c r="K26" s="153">
        <v>440</v>
      </c>
      <c r="L26" s="1"/>
    </row>
    <row r="27" spans="1:12" ht="22.05" customHeight="1" x14ac:dyDescent="0.45">
      <c r="A27" s="148" t="s">
        <v>143</v>
      </c>
      <c r="B27" s="152" t="s">
        <v>144</v>
      </c>
      <c r="C27" s="153">
        <v>475</v>
      </c>
      <c r="D27" s="4"/>
      <c r="E27" s="159" t="s">
        <v>185</v>
      </c>
      <c r="F27" s="160" t="s">
        <v>186</v>
      </c>
      <c r="G27" s="153">
        <v>680</v>
      </c>
      <c r="H27" s="5"/>
      <c r="I27" s="159" t="s">
        <v>28</v>
      </c>
      <c r="J27" s="160" t="s">
        <v>29</v>
      </c>
      <c r="K27" s="153">
        <v>575</v>
      </c>
      <c r="L27" s="1"/>
    </row>
    <row r="28" spans="1:12" ht="22.05" customHeight="1" x14ac:dyDescent="0.45">
      <c r="A28" s="148" t="s">
        <v>149</v>
      </c>
      <c r="B28" s="152" t="s">
        <v>150</v>
      </c>
      <c r="C28" s="153">
        <v>265</v>
      </c>
      <c r="D28" s="4"/>
      <c r="E28" s="159" t="s">
        <v>190</v>
      </c>
      <c r="F28" s="160" t="s">
        <v>191</v>
      </c>
      <c r="G28" s="153">
        <v>610</v>
      </c>
      <c r="H28" s="5"/>
      <c r="I28" s="159" t="s">
        <v>36</v>
      </c>
      <c r="J28" s="160" t="s">
        <v>378</v>
      </c>
      <c r="K28" s="153">
        <v>300</v>
      </c>
      <c r="L28" s="1"/>
    </row>
    <row r="29" spans="1:12" ht="22.05" customHeight="1" x14ac:dyDescent="0.45">
      <c r="A29" s="148" t="s">
        <v>155</v>
      </c>
      <c r="B29" s="152" t="s">
        <v>156</v>
      </c>
      <c r="C29" s="153">
        <v>225</v>
      </c>
      <c r="D29" s="4"/>
      <c r="E29" s="159" t="s">
        <v>196</v>
      </c>
      <c r="F29" s="160" t="s">
        <v>197</v>
      </c>
      <c r="G29" s="153">
        <v>400</v>
      </c>
      <c r="H29" s="5"/>
      <c r="I29" s="159" t="s">
        <v>43</v>
      </c>
      <c r="J29" s="160" t="s">
        <v>379</v>
      </c>
      <c r="K29" s="153">
        <v>390</v>
      </c>
      <c r="L29" s="1"/>
    </row>
    <row r="30" spans="1:12" ht="22.05" customHeight="1" x14ac:dyDescent="0.45">
      <c r="A30" s="148" t="s">
        <v>162</v>
      </c>
      <c r="B30" s="152" t="s">
        <v>163</v>
      </c>
      <c r="C30" s="153">
        <v>465</v>
      </c>
      <c r="D30" s="4"/>
      <c r="E30" s="159" t="s">
        <v>202</v>
      </c>
      <c r="F30" s="160" t="s">
        <v>203</v>
      </c>
      <c r="G30" s="153">
        <v>300</v>
      </c>
      <c r="H30" s="18"/>
      <c r="I30" s="159" t="s">
        <v>50</v>
      </c>
      <c r="J30" s="160" t="s">
        <v>51</v>
      </c>
      <c r="K30" s="153">
        <v>500</v>
      </c>
      <c r="L30" s="1"/>
    </row>
    <row r="31" spans="1:12" ht="22.05" customHeight="1" x14ac:dyDescent="0.45">
      <c r="A31" s="148" t="s">
        <v>167</v>
      </c>
      <c r="B31" s="152" t="s">
        <v>168</v>
      </c>
      <c r="C31" s="153">
        <v>545</v>
      </c>
      <c r="D31" s="4"/>
      <c r="E31" s="154" t="s">
        <v>207</v>
      </c>
      <c r="F31" s="160" t="s">
        <v>208</v>
      </c>
      <c r="G31" s="153">
        <v>155</v>
      </c>
      <c r="H31" s="5"/>
      <c r="I31" s="159" t="s">
        <v>57</v>
      </c>
      <c r="J31" s="160" t="s">
        <v>380</v>
      </c>
      <c r="K31" s="153">
        <v>170</v>
      </c>
      <c r="L31" s="1"/>
    </row>
    <row r="32" spans="1:12" ht="22.05" customHeight="1" x14ac:dyDescent="0.45">
      <c r="A32" s="148" t="s">
        <v>173</v>
      </c>
      <c r="B32" s="152" t="s">
        <v>174</v>
      </c>
      <c r="C32" s="153">
        <v>350</v>
      </c>
      <c r="D32" s="4"/>
      <c r="E32" s="157" t="s">
        <v>10</v>
      </c>
      <c r="F32" s="163" t="s">
        <v>11</v>
      </c>
      <c r="G32" s="156">
        <v>605</v>
      </c>
      <c r="H32" s="6"/>
      <c r="I32" s="159" t="s">
        <v>64</v>
      </c>
      <c r="J32" s="160" t="s">
        <v>65</v>
      </c>
      <c r="K32" s="153">
        <v>350</v>
      </c>
      <c r="L32" s="1"/>
    </row>
    <row r="33" spans="1:12" ht="22.05" customHeight="1" x14ac:dyDescent="0.45">
      <c r="A33" s="148" t="s">
        <v>179</v>
      </c>
      <c r="B33" s="152" t="s">
        <v>180</v>
      </c>
      <c r="C33" s="153">
        <v>390</v>
      </c>
      <c r="D33" s="4"/>
      <c r="E33" s="159" t="s">
        <v>18</v>
      </c>
      <c r="F33" s="158" t="s">
        <v>19</v>
      </c>
      <c r="G33" s="153">
        <v>515</v>
      </c>
      <c r="H33" s="5"/>
      <c r="I33" s="159" t="s">
        <v>72</v>
      </c>
      <c r="J33" s="160" t="s">
        <v>73</v>
      </c>
      <c r="K33" s="153">
        <v>640</v>
      </c>
      <c r="L33" s="1"/>
    </row>
    <row r="34" spans="1:12" ht="22.05" customHeight="1" x14ac:dyDescent="0.45">
      <c r="A34" s="145" t="s">
        <v>183</v>
      </c>
      <c r="B34" s="164" t="s">
        <v>184</v>
      </c>
      <c r="C34" s="156">
        <v>515</v>
      </c>
      <c r="D34" s="5"/>
      <c r="E34" s="159" t="s">
        <v>26</v>
      </c>
      <c r="F34" s="158" t="s">
        <v>27</v>
      </c>
      <c r="G34" s="153">
        <v>370</v>
      </c>
      <c r="H34" s="5"/>
      <c r="I34" s="159" t="s">
        <v>79</v>
      </c>
      <c r="J34" s="160" t="s">
        <v>80</v>
      </c>
      <c r="K34" s="153">
        <v>220</v>
      </c>
      <c r="L34" s="1"/>
    </row>
    <row r="35" spans="1:12" ht="22.05" customHeight="1" x14ac:dyDescent="0.45">
      <c r="A35" s="148" t="s">
        <v>188</v>
      </c>
      <c r="B35" s="152" t="s">
        <v>189</v>
      </c>
      <c r="C35" s="153">
        <v>490</v>
      </c>
      <c r="D35" s="5"/>
      <c r="E35" s="159" t="s">
        <v>34</v>
      </c>
      <c r="F35" s="158" t="s">
        <v>35</v>
      </c>
      <c r="G35" s="153">
        <v>385</v>
      </c>
      <c r="H35" s="4"/>
      <c r="I35" s="159" t="s">
        <v>87</v>
      </c>
      <c r="J35" s="158" t="s">
        <v>88</v>
      </c>
      <c r="K35" s="153">
        <v>245</v>
      </c>
      <c r="L35" s="1"/>
    </row>
    <row r="36" spans="1:12" ht="22.05" customHeight="1" x14ac:dyDescent="0.45">
      <c r="A36" s="148" t="s">
        <v>194</v>
      </c>
      <c r="B36" s="152" t="s">
        <v>195</v>
      </c>
      <c r="C36" s="153">
        <v>520</v>
      </c>
      <c r="D36" s="5"/>
      <c r="E36" s="159" t="s">
        <v>41</v>
      </c>
      <c r="F36" s="160" t="s">
        <v>42</v>
      </c>
      <c r="G36" s="153">
        <v>310</v>
      </c>
      <c r="H36" s="4"/>
      <c r="I36" s="159" t="s">
        <v>95</v>
      </c>
      <c r="J36" s="158" t="s">
        <v>96</v>
      </c>
      <c r="K36" s="153">
        <v>250</v>
      </c>
      <c r="L36" s="1"/>
    </row>
    <row r="37" spans="1:12" ht="22.05" customHeight="1" x14ac:dyDescent="0.45">
      <c r="A37" s="148" t="s">
        <v>200</v>
      </c>
      <c r="B37" s="152" t="s">
        <v>201</v>
      </c>
      <c r="C37" s="153">
        <v>500</v>
      </c>
      <c r="D37" s="18"/>
      <c r="E37" s="159" t="s">
        <v>48</v>
      </c>
      <c r="F37" s="158" t="s">
        <v>49</v>
      </c>
      <c r="G37" s="153">
        <v>345</v>
      </c>
      <c r="H37" s="4"/>
      <c r="I37" s="159" t="s">
        <v>103</v>
      </c>
      <c r="J37" s="158" t="s">
        <v>104</v>
      </c>
      <c r="K37" s="153">
        <v>530</v>
      </c>
      <c r="L37" s="1"/>
    </row>
    <row r="38" spans="1:12" ht="22.05" customHeight="1" x14ac:dyDescent="0.45">
      <c r="A38" s="148" t="s">
        <v>205</v>
      </c>
      <c r="B38" s="152" t="s">
        <v>206</v>
      </c>
      <c r="C38" s="153">
        <v>235</v>
      </c>
      <c r="D38" s="5"/>
      <c r="E38" s="159" t="s">
        <v>56</v>
      </c>
      <c r="F38" s="160" t="s">
        <v>485</v>
      </c>
      <c r="G38" s="153">
        <v>775</v>
      </c>
      <c r="H38" s="4"/>
      <c r="I38" s="159" t="s">
        <v>111</v>
      </c>
      <c r="J38" s="160" t="s">
        <v>112</v>
      </c>
      <c r="K38" s="153">
        <v>540</v>
      </c>
      <c r="L38" s="1"/>
    </row>
    <row r="39" spans="1:12" ht="22.05" customHeight="1" x14ac:dyDescent="0.45">
      <c r="A39" s="148" t="s">
        <v>210</v>
      </c>
      <c r="B39" s="152" t="s">
        <v>371</v>
      </c>
      <c r="C39" s="153">
        <v>290</v>
      </c>
      <c r="D39" s="8"/>
      <c r="E39" s="159" t="s">
        <v>62</v>
      </c>
      <c r="F39" s="158" t="s">
        <v>63</v>
      </c>
      <c r="G39" s="153">
        <v>420</v>
      </c>
      <c r="H39" s="4"/>
      <c r="I39" s="159" t="s">
        <v>118</v>
      </c>
      <c r="J39" s="160" t="s">
        <v>119</v>
      </c>
      <c r="K39" s="153">
        <v>585</v>
      </c>
      <c r="L39" s="1"/>
    </row>
    <row r="40" spans="1:12" ht="22.05" customHeight="1" x14ac:dyDescent="0.45">
      <c r="A40" s="148" t="s">
        <v>213</v>
      </c>
      <c r="B40" s="152" t="s">
        <v>370</v>
      </c>
      <c r="C40" s="153">
        <v>260</v>
      </c>
      <c r="D40" s="8"/>
      <c r="E40" s="159" t="s">
        <v>70</v>
      </c>
      <c r="F40" s="160" t="s">
        <v>71</v>
      </c>
      <c r="G40" s="153">
        <v>375</v>
      </c>
      <c r="H40" s="4"/>
      <c r="I40" s="159" t="s">
        <v>126</v>
      </c>
      <c r="J40" s="160" t="s">
        <v>127</v>
      </c>
      <c r="K40" s="153">
        <v>500</v>
      </c>
      <c r="L40" s="1"/>
    </row>
    <row r="41" spans="1:12" ht="22.05" customHeight="1" x14ac:dyDescent="0.45">
      <c r="A41" s="145" t="s">
        <v>8</v>
      </c>
      <c r="B41" s="164" t="s">
        <v>9</v>
      </c>
      <c r="C41" s="156">
        <v>450</v>
      </c>
      <c r="D41" s="6"/>
      <c r="E41" s="159" t="s">
        <v>77</v>
      </c>
      <c r="F41" s="160" t="s">
        <v>78</v>
      </c>
      <c r="G41" s="153">
        <v>330</v>
      </c>
      <c r="H41" s="4"/>
      <c r="I41" s="159" t="s">
        <v>133</v>
      </c>
      <c r="J41" s="160" t="s">
        <v>134</v>
      </c>
      <c r="K41" s="153">
        <v>460</v>
      </c>
      <c r="L41" s="1"/>
    </row>
    <row r="42" spans="1:12" ht="22.05" customHeight="1" x14ac:dyDescent="0.45">
      <c r="A42" s="148" t="s">
        <v>493</v>
      </c>
      <c r="B42" s="152" t="s">
        <v>17</v>
      </c>
      <c r="C42" s="153">
        <v>470</v>
      </c>
      <c r="D42" s="4"/>
      <c r="E42" s="159" t="s">
        <v>85</v>
      </c>
      <c r="F42" s="160" t="s">
        <v>86</v>
      </c>
      <c r="G42" s="153">
        <v>660</v>
      </c>
      <c r="H42" s="4"/>
      <c r="I42" s="159" t="s">
        <v>141</v>
      </c>
      <c r="J42" s="160" t="s">
        <v>142</v>
      </c>
      <c r="K42" s="153">
        <v>470</v>
      </c>
      <c r="L42" s="1"/>
    </row>
    <row r="43" spans="1:12" ht="22.05" customHeight="1" x14ac:dyDescent="0.45">
      <c r="A43" s="148" t="s">
        <v>24</v>
      </c>
      <c r="B43" s="152" t="s">
        <v>25</v>
      </c>
      <c r="C43" s="153">
        <v>530</v>
      </c>
      <c r="D43" s="4"/>
      <c r="E43" s="159" t="s">
        <v>93</v>
      </c>
      <c r="F43" s="160" t="s">
        <v>94</v>
      </c>
      <c r="G43" s="153">
        <v>360</v>
      </c>
      <c r="H43" s="4"/>
      <c r="I43" s="159" t="s">
        <v>217</v>
      </c>
      <c r="J43" s="160" t="s">
        <v>148</v>
      </c>
      <c r="K43" s="153">
        <v>590</v>
      </c>
      <c r="L43" s="1"/>
    </row>
    <row r="44" spans="1:12" ht="22.05" customHeight="1" x14ac:dyDescent="0.45">
      <c r="A44" s="148" t="s">
        <v>32</v>
      </c>
      <c r="B44" s="152" t="s">
        <v>33</v>
      </c>
      <c r="C44" s="153">
        <v>660</v>
      </c>
      <c r="D44" s="4"/>
      <c r="E44" s="159" t="s">
        <v>101</v>
      </c>
      <c r="F44" s="160" t="s">
        <v>102</v>
      </c>
      <c r="G44" s="153">
        <v>440</v>
      </c>
      <c r="H44" s="4"/>
      <c r="I44" s="154" t="s">
        <v>466</v>
      </c>
      <c r="J44" s="160" t="s">
        <v>468</v>
      </c>
      <c r="K44" s="153">
        <v>320</v>
      </c>
      <c r="L44" s="1"/>
    </row>
    <row r="45" spans="1:12" ht="22.05" customHeight="1" thickBot="1" x14ac:dyDescent="0.5">
      <c r="A45" s="148" t="s">
        <v>39</v>
      </c>
      <c r="B45" s="152" t="s">
        <v>40</v>
      </c>
      <c r="C45" s="153">
        <v>570</v>
      </c>
      <c r="D45" s="4"/>
      <c r="E45" s="159" t="s">
        <v>109</v>
      </c>
      <c r="F45" s="158" t="s">
        <v>110</v>
      </c>
      <c r="G45" s="153">
        <v>450</v>
      </c>
      <c r="H45" s="4"/>
      <c r="I45" s="165" t="s">
        <v>467</v>
      </c>
      <c r="J45" s="166" t="s">
        <v>562</v>
      </c>
      <c r="K45" s="167">
        <v>320</v>
      </c>
      <c r="L45" s="13"/>
    </row>
    <row r="46" spans="1:12" ht="22.05" customHeight="1" thickTop="1" thickBot="1" x14ac:dyDescent="0.5">
      <c r="A46" s="148" t="s">
        <v>46</v>
      </c>
      <c r="B46" s="152" t="s">
        <v>47</v>
      </c>
      <c r="C46" s="153">
        <v>425</v>
      </c>
      <c r="D46" s="4"/>
      <c r="E46" s="159" t="s">
        <v>116</v>
      </c>
      <c r="F46" s="160" t="s">
        <v>117</v>
      </c>
      <c r="G46" s="153">
        <v>390</v>
      </c>
      <c r="H46" s="4"/>
      <c r="I46" s="290" t="s">
        <v>161</v>
      </c>
      <c r="J46" s="291"/>
      <c r="K46" s="168">
        <f>SUM(C9:C47)+SUM(G9:G47)+SUM(K9:K45)</f>
        <v>49300</v>
      </c>
      <c r="L46" s="169">
        <f>SUM(D9:D47)+SUM(H9:H47)+SUM(L9:L45)</f>
        <v>0</v>
      </c>
    </row>
    <row r="47" spans="1:12" ht="22.05" customHeight="1" thickBot="1" x14ac:dyDescent="0.5">
      <c r="A47" s="170" t="s">
        <v>54</v>
      </c>
      <c r="B47" s="171" t="s">
        <v>55</v>
      </c>
      <c r="C47" s="172">
        <v>375</v>
      </c>
      <c r="D47" s="12"/>
      <c r="E47" s="173" t="s">
        <v>124</v>
      </c>
      <c r="F47" s="174" t="s">
        <v>125</v>
      </c>
      <c r="G47" s="172">
        <v>495</v>
      </c>
      <c r="H47" s="9"/>
      <c r="I47" s="108"/>
      <c r="J47" s="108"/>
      <c r="K47" s="108"/>
      <c r="L47" s="108"/>
    </row>
    <row r="48" spans="1:12" ht="22.05" customHeight="1" x14ac:dyDescent="0.45">
      <c r="A48" s="175"/>
      <c r="B48" s="176"/>
      <c r="C48" s="177"/>
      <c r="D48" s="178"/>
      <c r="E48" s="175"/>
      <c r="F48" s="179"/>
      <c r="G48" s="177"/>
      <c r="H48" s="178"/>
      <c r="I48" s="108"/>
      <c r="J48" s="108"/>
      <c r="K48" s="108"/>
      <c r="L48" s="108"/>
    </row>
    <row r="49" spans="1:12" ht="25.05" customHeight="1" x14ac:dyDescent="0.45">
      <c r="A49" s="107"/>
      <c r="B49" s="108"/>
      <c r="C49" s="109"/>
      <c r="D49" s="180"/>
      <c r="E49" s="180"/>
      <c r="F49" s="180"/>
      <c r="G49" s="108"/>
      <c r="H49" s="108"/>
      <c r="I49" s="295" t="str">
        <f>I1</f>
        <v>R7年6月14日号～R7年8月30日号まで有効</v>
      </c>
      <c r="J49" s="295"/>
      <c r="K49" s="295"/>
      <c r="L49" s="295"/>
    </row>
    <row r="50" spans="1:12" ht="25.05" customHeight="1" thickBot="1" x14ac:dyDescent="0.5">
      <c r="A50" s="107"/>
      <c r="B50" s="111"/>
      <c r="C50" s="112"/>
      <c r="D50" s="181" t="s">
        <v>0</v>
      </c>
      <c r="E50" s="111"/>
      <c r="F50" s="115"/>
      <c r="G50" s="108"/>
      <c r="H50" s="108"/>
      <c r="I50" s="108"/>
      <c r="J50" s="108"/>
      <c r="K50" s="182"/>
      <c r="L50" s="183"/>
    </row>
    <row r="51" spans="1:12" ht="18" customHeight="1" thickTop="1" x14ac:dyDescent="0.45">
      <c r="A51" s="300" t="s">
        <v>501</v>
      </c>
      <c r="B51" s="301"/>
      <c r="C51" s="301"/>
      <c r="D51" s="278"/>
      <c r="E51" s="277" t="s">
        <v>502</v>
      </c>
      <c r="F51" s="278"/>
      <c r="G51" s="277" t="s">
        <v>1</v>
      </c>
      <c r="H51" s="278"/>
      <c r="I51" s="184" t="s">
        <v>2</v>
      </c>
      <c r="J51" s="292">
        <f>J3</f>
        <v>0</v>
      </c>
      <c r="K51" s="293"/>
      <c r="L51" s="294"/>
    </row>
    <row r="52" spans="1:12" ht="18" customHeight="1" x14ac:dyDescent="0.45">
      <c r="A52" s="316">
        <f>A4</f>
        <v>0</v>
      </c>
      <c r="B52" s="317"/>
      <c r="C52" s="317"/>
      <c r="D52" s="318"/>
      <c r="E52" s="326" t="str">
        <f>E4</f>
        <v>　　　　　月　　　　日号</v>
      </c>
      <c r="F52" s="327"/>
      <c r="G52" s="309">
        <f>G4</f>
        <v>0</v>
      </c>
      <c r="H52" s="310"/>
      <c r="I52" s="121" t="s">
        <v>488</v>
      </c>
      <c r="J52" s="185">
        <f>J4</f>
        <v>0</v>
      </c>
      <c r="K52" s="122" t="s">
        <v>489</v>
      </c>
      <c r="L52" s="186">
        <f>L4</f>
        <v>0</v>
      </c>
    </row>
    <row r="53" spans="1:12" ht="18" customHeight="1" thickBot="1" x14ac:dyDescent="0.5">
      <c r="A53" s="319"/>
      <c r="B53" s="320"/>
      <c r="C53" s="320"/>
      <c r="D53" s="321"/>
      <c r="E53" s="328"/>
      <c r="F53" s="329"/>
      <c r="G53" s="311"/>
      <c r="H53" s="312"/>
      <c r="I53" s="187" t="s">
        <v>220</v>
      </c>
      <c r="J53" s="188">
        <f>J5</f>
        <v>0</v>
      </c>
      <c r="K53" s="189" t="s">
        <v>218</v>
      </c>
      <c r="L53" s="190">
        <f>L5</f>
        <v>0</v>
      </c>
    </row>
    <row r="54" spans="1:12" ht="18" customHeight="1" thickTop="1" thickBot="1" x14ac:dyDescent="0.5">
      <c r="A54" s="191"/>
      <c r="B54" s="191"/>
      <c r="C54" s="191"/>
      <c r="D54" s="126"/>
      <c r="E54" s="126"/>
      <c r="F54" s="126"/>
      <c r="G54" s="127"/>
      <c r="H54" s="128"/>
      <c r="I54" s="192" t="s">
        <v>221</v>
      </c>
      <c r="J54" s="193">
        <f>J6</f>
        <v>0</v>
      </c>
      <c r="K54" s="130" t="s">
        <v>491</v>
      </c>
      <c r="L54" s="194">
        <f>L6</f>
        <v>0</v>
      </c>
    </row>
    <row r="55" spans="1:12" ht="22.05" customHeight="1" thickTop="1" thickBot="1" x14ac:dyDescent="0.5">
      <c r="A55" s="131" t="s">
        <v>496</v>
      </c>
      <c r="B55" s="132"/>
      <c r="C55" s="133"/>
      <c r="D55" s="134"/>
      <c r="E55" s="135"/>
      <c r="F55" s="132"/>
      <c r="G55" s="136"/>
      <c r="H55" s="132"/>
      <c r="I55" s="131" t="s">
        <v>355</v>
      </c>
      <c r="J55" s="138"/>
      <c r="K55" s="133"/>
      <c r="L55" s="133"/>
    </row>
    <row r="56" spans="1:12" s="144" customFormat="1" ht="22.05" customHeight="1" x14ac:dyDescent="0.45">
      <c r="A56" s="139" t="s">
        <v>216</v>
      </c>
      <c r="B56" s="140" t="s">
        <v>4</v>
      </c>
      <c r="C56" s="141" t="s">
        <v>5</v>
      </c>
      <c r="D56" s="142" t="s">
        <v>1</v>
      </c>
      <c r="E56" s="140" t="s">
        <v>216</v>
      </c>
      <c r="F56" s="140" t="s">
        <v>4</v>
      </c>
      <c r="G56" s="141" t="s">
        <v>5</v>
      </c>
      <c r="H56" s="143" t="s">
        <v>1</v>
      </c>
      <c r="I56" s="140" t="s">
        <v>216</v>
      </c>
      <c r="J56" s="140" t="s">
        <v>4</v>
      </c>
      <c r="K56" s="141" t="s">
        <v>5</v>
      </c>
      <c r="L56" s="143" t="s">
        <v>1</v>
      </c>
    </row>
    <row r="57" spans="1:12" ht="22.05" customHeight="1" x14ac:dyDescent="0.45">
      <c r="A57" s="195" t="s">
        <v>222</v>
      </c>
      <c r="B57" s="146" t="s">
        <v>223</v>
      </c>
      <c r="C57" s="147">
        <v>465</v>
      </c>
      <c r="D57" s="10"/>
      <c r="E57" s="196" t="s">
        <v>265</v>
      </c>
      <c r="F57" s="146" t="s">
        <v>266</v>
      </c>
      <c r="G57" s="153">
        <v>1070</v>
      </c>
      <c r="H57" s="1"/>
      <c r="I57" s="197" t="s">
        <v>301</v>
      </c>
      <c r="J57" s="146" t="s">
        <v>302</v>
      </c>
      <c r="K57" s="156">
        <v>355</v>
      </c>
      <c r="L57" s="1"/>
    </row>
    <row r="58" spans="1:12" ht="22.05" customHeight="1" x14ac:dyDescent="0.45">
      <c r="A58" s="198" t="s">
        <v>224</v>
      </c>
      <c r="B58" s="160" t="s">
        <v>225</v>
      </c>
      <c r="C58" s="153">
        <v>315</v>
      </c>
      <c r="D58" s="4"/>
      <c r="E58" s="196" t="s">
        <v>267</v>
      </c>
      <c r="F58" s="160" t="s">
        <v>268</v>
      </c>
      <c r="G58" s="153">
        <v>620</v>
      </c>
      <c r="H58" s="1"/>
      <c r="I58" s="199" t="s">
        <v>14</v>
      </c>
      <c r="J58" s="160" t="s">
        <v>303</v>
      </c>
      <c r="K58" s="153">
        <v>500</v>
      </c>
      <c r="L58" s="1"/>
    </row>
    <row r="59" spans="1:12" ht="22.05" customHeight="1" x14ac:dyDescent="0.45">
      <c r="A59" s="198" t="s">
        <v>226</v>
      </c>
      <c r="B59" s="160" t="s">
        <v>227</v>
      </c>
      <c r="C59" s="153">
        <v>825</v>
      </c>
      <c r="D59" s="4"/>
      <c r="E59" s="196" t="s">
        <v>269</v>
      </c>
      <c r="F59" s="160" t="s">
        <v>270</v>
      </c>
      <c r="G59" s="153">
        <v>590</v>
      </c>
      <c r="H59" s="1"/>
      <c r="I59" s="199" t="s">
        <v>304</v>
      </c>
      <c r="J59" s="160" t="s">
        <v>305</v>
      </c>
      <c r="K59" s="153">
        <v>290</v>
      </c>
      <c r="L59" s="1"/>
    </row>
    <row r="60" spans="1:12" ht="22.05" customHeight="1" x14ac:dyDescent="0.45">
      <c r="A60" s="198" t="s">
        <v>228</v>
      </c>
      <c r="B60" s="160" t="s">
        <v>229</v>
      </c>
      <c r="C60" s="153">
        <v>595</v>
      </c>
      <c r="D60" s="4"/>
      <c r="E60" s="200" t="s">
        <v>271</v>
      </c>
      <c r="F60" s="160" t="s">
        <v>272</v>
      </c>
      <c r="G60" s="161">
        <v>290</v>
      </c>
      <c r="H60" s="1"/>
      <c r="I60" s="199" t="s">
        <v>306</v>
      </c>
      <c r="J60" s="160" t="s">
        <v>307</v>
      </c>
      <c r="K60" s="153">
        <v>495</v>
      </c>
      <c r="L60" s="1"/>
    </row>
    <row r="61" spans="1:12" ht="22.05" customHeight="1" x14ac:dyDescent="0.45">
      <c r="A61" s="198" t="s">
        <v>230</v>
      </c>
      <c r="B61" s="160" t="s">
        <v>231</v>
      </c>
      <c r="C61" s="153">
        <v>470</v>
      </c>
      <c r="D61" s="4"/>
      <c r="E61" s="196" t="s">
        <v>273</v>
      </c>
      <c r="F61" s="146" t="s">
        <v>274</v>
      </c>
      <c r="G61" s="153">
        <v>355</v>
      </c>
      <c r="H61" s="1"/>
      <c r="I61" s="199" t="s">
        <v>308</v>
      </c>
      <c r="J61" s="160" t="s">
        <v>309</v>
      </c>
      <c r="K61" s="153">
        <v>435</v>
      </c>
      <c r="L61" s="1"/>
    </row>
    <row r="62" spans="1:12" ht="22.05" customHeight="1" x14ac:dyDescent="0.45">
      <c r="A62" s="198" t="s">
        <v>232</v>
      </c>
      <c r="B62" s="160" t="s">
        <v>233</v>
      </c>
      <c r="C62" s="153">
        <v>515</v>
      </c>
      <c r="D62" s="4"/>
      <c r="E62" s="196" t="s">
        <v>275</v>
      </c>
      <c r="F62" s="160" t="s">
        <v>382</v>
      </c>
      <c r="G62" s="153">
        <v>820</v>
      </c>
      <c r="H62" s="1"/>
      <c r="I62" s="199" t="s">
        <v>310</v>
      </c>
      <c r="J62" s="158" t="s">
        <v>311</v>
      </c>
      <c r="K62" s="153">
        <v>420</v>
      </c>
      <c r="L62" s="1"/>
    </row>
    <row r="63" spans="1:12" ht="22.05" customHeight="1" x14ac:dyDescent="0.45">
      <c r="A63" s="198" t="s">
        <v>234</v>
      </c>
      <c r="B63" s="160" t="s">
        <v>570</v>
      </c>
      <c r="C63" s="153">
        <v>375</v>
      </c>
      <c r="D63" s="4"/>
      <c r="E63" s="196" t="s">
        <v>276</v>
      </c>
      <c r="F63" s="160" t="s">
        <v>277</v>
      </c>
      <c r="G63" s="153">
        <v>355</v>
      </c>
      <c r="H63" s="1"/>
      <c r="I63" s="199" t="s">
        <v>312</v>
      </c>
      <c r="J63" s="160" t="s">
        <v>383</v>
      </c>
      <c r="K63" s="153">
        <v>260</v>
      </c>
      <c r="L63" s="1"/>
    </row>
    <row r="64" spans="1:12" ht="22.05" customHeight="1" x14ac:dyDescent="0.45">
      <c r="A64" s="198" t="s">
        <v>235</v>
      </c>
      <c r="B64" s="160" t="s">
        <v>571</v>
      </c>
      <c r="C64" s="153">
        <v>360</v>
      </c>
      <c r="D64" s="4"/>
      <c r="E64" s="196" t="s">
        <v>278</v>
      </c>
      <c r="F64" s="160" t="s">
        <v>279</v>
      </c>
      <c r="G64" s="153">
        <v>350</v>
      </c>
      <c r="H64" s="1"/>
      <c r="I64" s="199" t="s">
        <v>313</v>
      </c>
      <c r="J64" s="160" t="s">
        <v>384</v>
      </c>
      <c r="K64" s="153">
        <v>260</v>
      </c>
      <c r="L64" s="1"/>
    </row>
    <row r="65" spans="1:12" ht="22.05" customHeight="1" x14ac:dyDescent="0.45">
      <c r="A65" s="198" t="s">
        <v>236</v>
      </c>
      <c r="B65" s="160" t="s">
        <v>563</v>
      </c>
      <c r="C65" s="153">
        <v>270</v>
      </c>
      <c r="D65" s="4"/>
      <c r="E65" s="200" t="s">
        <v>280</v>
      </c>
      <c r="F65" s="160" t="s">
        <v>281</v>
      </c>
      <c r="G65" s="153">
        <v>680</v>
      </c>
      <c r="H65" s="1"/>
      <c r="I65" s="199" t="s">
        <v>314</v>
      </c>
      <c r="J65" s="160" t="s">
        <v>315</v>
      </c>
      <c r="K65" s="153">
        <v>400</v>
      </c>
      <c r="L65" s="1"/>
    </row>
    <row r="66" spans="1:12" ht="22.05" customHeight="1" x14ac:dyDescent="0.45">
      <c r="A66" s="198" t="s">
        <v>237</v>
      </c>
      <c r="B66" s="160" t="s">
        <v>564</v>
      </c>
      <c r="C66" s="153">
        <v>275</v>
      </c>
      <c r="D66" s="4"/>
      <c r="E66" s="201" t="s">
        <v>282</v>
      </c>
      <c r="F66" s="146" t="s">
        <v>381</v>
      </c>
      <c r="G66" s="156">
        <v>780</v>
      </c>
      <c r="H66" s="1"/>
      <c r="I66" s="199" t="s">
        <v>316</v>
      </c>
      <c r="J66" s="158" t="s">
        <v>317</v>
      </c>
      <c r="K66" s="153">
        <v>650</v>
      </c>
      <c r="L66" s="1"/>
    </row>
    <row r="67" spans="1:12" ht="22.05" customHeight="1" x14ac:dyDescent="0.45">
      <c r="A67" s="198" t="s">
        <v>238</v>
      </c>
      <c r="B67" s="160" t="s">
        <v>565</v>
      </c>
      <c r="C67" s="153">
        <v>585</v>
      </c>
      <c r="D67" s="4"/>
      <c r="E67" s="196" t="s">
        <v>283</v>
      </c>
      <c r="F67" s="160" t="s">
        <v>566</v>
      </c>
      <c r="G67" s="153">
        <v>350</v>
      </c>
      <c r="H67" s="1"/>
      <c r="I67" s="199" t="s">
        <v>318</v>
      </c>
      <c r="J67" s="160" t="s">
        <v>319</v>
      </c>
      <c r="K67" s="153">
        <v>500</v>
      </c>
      <c r="L67" s="1"/>
    </row>
    <row r="68" spans="1:12" ht="22.05" customHeight="1" x14ac:dyDescent="0.45">
      <c r="A68" s="198" t="s">
        <v>239</v>
      </c>
      <c r="B68" s="160" t="s">
        <v>240</v>
      </c>
      <c r="C68" s="153">
        <v>665</v>
      </c>
      <c r="D68" s="4"/>
      <c r="E68" s="196" t="s">
        <v>284</v>
      </c>
      <c r="F68" s="160" t="s">
        <v>567</v>
      </c>
      <c r="G68" s="153">
        <v>350</v>
      </c>
      <c r="H68" s="1"/>
      <c r="I68" s="199" t="s">
        <v>320</v>
      </c>
      <c r="J68" s="160" t="s">
        <v>321</v>
      </c>
      <c r="K68" s="153">
        <v>285</v>
      </c>
      <c r="L68" s="1"/>
    </row>
    <row r="69" spans="1:12" ht="22.05" customHeight="1" x14ac:dyDescent="0.45">
      <c r="A69" s="198" t="s">
        <v>241</v>
      </c>
      <c r="B69" s="160" t="s">
        <v>242</v>
      </c>
      <c r="C69" s="153">
        <v>605</v>
      </c>
      <c r="D69" s="4"/>
      <c r="E69" s="196" t="s">
        <v>285</v>
      </c>
      <c r="F69" s="160" t="s">
        <v>568</v>
      </c>
      <c r="G69" s="153">
        <v>415</v>
      </c>
      <c r="H69" s="1"/>
      <c r="I69" s="202" t="s">
        <v>322</v>
      </c>
      <c r="J69" s="160" t="s">
        <v>323</v>
      </c>
      <c r="K69" s="153">
        <v>340</v>
      </c>
      <c r="L69" s="1"/>
    </row>
    <row r="70" spans="1:12" ht="22.05" customHeight="1" x14ac:dyDescent="0.45">
      <c r="A70" s="198" t="s">
        <v>243</v>
      </c>
      <c r="B70" s="160" t="s">
        <v>244</v>
      </c>
      <c r="C70" s="153">
        <v>655</v>
      </c>
      <c r="D70" s="4"/>
      <c r="E70" s="196" t="s">
        <v>286</v>
      </c>
      <c r="F70" s="160" t="s">
        <v>287</v>
      </c>
      <c r="G70" s="153">
        <v>415</v>
      </c>
      <c r="H70" s="1"/>
      <c r="I70" s="197" t="s">
        <v>516</v>
      </c>
      <c r="J70" s="146" t="s">
        <v>513</v>
      </c>
      <c r="K70" s="156">
        <v>320</v>
      </c>
      <c r="L70" s="2"/>
    </row>
    <row r="71" spans="1:12" ht="22.05" customHeight="1" x14ac:dyDescent="0.45">
      <c r="A71" s="198" t="s">
        <v>245</v>
      </c>
      <c r="B71" s="160" t="s">
        <v>246</v>
      </c>
      <c r="C71" s="153">
        <v>645</v>
      </c>
      <c r="D71" s="4"/>
      <c r="E71" s="196" t="s">
        <v>288</v>
      </c>
      <c r="F71" s="160" t="s">
        <v>289</v>
      </c>
      <c r="G71" s="153">
        <v>235</v>
      </c>
      <c r="H71" s="1"/>
      <c r="I71" s="197" t="s">
        <v>517</v>
      </c>
      <c r="J71" s="146" t="s">
        <v>514</v>
      </c>
      <c r="K71" s="156">
        <v>310</v>
      </c>
      <c r="L71" s="2"/>
    </row>
    <row r="72" spans="1:12" ht="22.05" customHeight="1" x14ac:dyDescent="0.45">
      <c r="A72" s="198" t="s">
        <v>247</v>
      </c>
      <c r="B72" s="160" t="s">
        <v>248</v>
      </c>
      <c r="C72" s="153">
        <v>865</v>
      </c>
      <c r="D72" s="4"/>
      <c r="E72" s="196" t="s">
        <v>290</v>
      </c>
      <c r="F72" s="160" t="s">
        <v>291</v>
      </c>
      <c r="G72" s="153">
        <v>365</v>
      </c>
      <c r="H72" s="11"/>
      <c r="I72" s="197" t="s">
        <v>518</v>
      </c>
      <c r="J72" s="146" t="s">
        <v>515</v>
      </c>
      <c r="K72" s="156">
        <v>335</v>
      </c>
      <c r="L72" s="2"/>
    </row>
    <row r="73" spans="1:12" ht="22.05" customHeight="1" x14ac:dyDescent="0.45">
      <c r="A73" s="198" t="s">
        <v>249</v>
      </c>
      <c r="B73" s="160" t="s">
        <v>250</v>
      </c>
      <c r="C73" s="153">
        <v>720</v>
      </c>
      <c r="D73" s="4"/>
      <c r="E73" s="196" t="s">
        <v>292</v>
      </c>
      <c r="F73" s="160" t="s">
        <v>293</v>
      </c>
      <c r="G73" s="153">
        <v>550</v>
      </c>
      <c r="H73" s="11"/>
      <c r="I73" s="199" t="s">
        <v>325</v>
      </c>
      <c r="J73" s="160" t="s">
        <v>385</v>
      </c>
      <c r="K73" s="153">
        <v>810</v>
      </c>
      <c r="L73" s="1"/>
    </row>
    <row r="74" spans="1:12" ht="22.05" customHeight="1" x14ac:dyDescent="0.45">
      <c r="A74" s="198" t="s">
        <v>251</v>
      </c>
      <c r="B74" s="160" t="s">
        <v>252</v>
      </c>
      <c r="C74" s="153">
        <v>715</v>
      </c>
      <c r="D74" s="4"/>
      <c r="E74" s="196" t="s">
        <v>294</v>
      </c>
      <c r="F74" s="160" t="s">
        <v>295</v>
      </c>
      <c r="G74" s="153">
        <v>460</v>
      </c>
      <c r="H74" s="11"/>
      <c r="I74" s="199" t="s">
        <v>81</v>
      </c>
      <c r="J74" s="160" t="s">
        <v>326</v>
      </c>
      <c r="K74" s="153">
        <v>525</v>
      </c>
      <c r="L74" s="1"/>
    </row>
    <row r="75" spans="1:12" ht="22.05" customHeight="1" x14ac:dyDescent="0.45">
      <c r="A75" s="198" t="s">
        <v>253</v>
      </c>
      <c r="B75" s="160" t="s">
        <v>254</v>
      </c>
      <c r="C75" s="153">
        <v>660</v>
      </c>
      <c r="D75" s="4"/>
      <c r="E75" s="196" t="s">
        <v>296</v>
      </c>
      <c r="F75" s="160" t="s">
        <v>297</v>
      </c>
      <c r="G75" s="153">
        <v>650</v>
      </c>
      <c r="H75" s="11"/>
      <c r="I75" s="199" t="s">
        <v>327</v>
      </c>
      <c r="J75" s="160" t="s">
        <v>328</v>
      </c>
      <c r="K75" s="153">
        <v>540</v>
      </c>
      <c r="L75" s="1"/>
    </row>
    <row r="76" spans="1:12" ht="22.05" customHeight="1" x14ac:dyDescent="0.45">
      <c r="A76" s="198" t="s">
        <v>255</v>
      </c>
      <c r="B76" s="160" t="s">
        <v>256</v>
      </c>
      <c r="C76" s="153">
        <v>530</v>
      </c>
      <c r="D76" s="4"/>
      <c r="E76" s="196" t="s">
        <v>298</v>
      </c>
      <c r="F76" s="160" t="s">
        <v>299</v>
      </c>
      <c r="G76" s="153">
        <v>355</v>
      </c>
      <c r="H76" s="19"/>
      <c r="I76" s="199" t="s">
        <v>329</v>
      </c>
      <c r="J76" s="160" t="s">
        <v>330</v>
      </c>
      <c r="K76" s="153">
        <v>250</v>
      </c>
      <c r="L76" s="1"/>
    </row>
    <row r="77" spans="1:12" ht="22.05" customHeight="1" x14ac:dyDescent="0.45">
      <c r="A77" s="198" t="s">
        <v>257</v>
      </c>
      <c r="B77" s="160" t="s">
        <v>258</v>
      </c>
      <c r="C77" s="153">
        <v>870</v>
      </c>
      <c r="D77" s="4"/>
      <c r="E77" s="196" t="s">
        <v>300</v>
      </c>
      <c r="F77" s="160" t="s">
        <v>572</v>
      </c>
      <c r="G77" s="153">
        <v>370</v>
      </c>
      <c r="H77" s="11"/>
      <c r="I77" s="199" t="s">
        <v>113</v>
      </c>
      <c r="J77" s="160" t="s">
        <v>573</v>
      </c>
      <c r="K77" s="153">
        <v>335</v>
      </c>
      <c r="L77" s="1"/>
    </row>
    <row r="78" spans="1:12" ht="22.05" customHeight="1" x14ac:dyDescent="0.45">
      <c r="A78" s="198" t="s">
        <v>259</v>
      </c>
      <c r="B78" s="160" t="s">
        <v>260</v>
      </c>
      <c r="C78" s="153">
        <v>710</v>
      </c>
      <c r="D78" s="1"/>
      <c r="E78" s="200" t="s">
        <v>470</v>
      </c>
      <c r="F78" s="160" t="s">
        <v>472</v>
      </c>
      <c r="G78" s="153">
        <v>330</v>
      </c>
      <c r="H78" s="11"/>
      <c r="I78" s="199" t="s">
        <v>331</v>
      </c>
      <c r="J78" s="160" t="s">
        <v>332</v>
      </c>
      <c r="K78" s="153">
        <v>730</v>
      </c>
      <c r="L78" s="1"/>
    </row>
    <row r="79" spans="1:12" ht="22.05" customHeight="1" thickBot="1" x14ac:dyDescent="0.5">
      <c r="A79" s="198" t="s">
        <v>261</v>
      </c>
      <c r="B79" s="160" t="s">
        <v>262</v>
      </c>
      <c r="C79" s="153">
        <v>560</v>
      </c>
      <c r="D79" s="1"/>
      <c r="E79" s="203" t="s">
        <v>471</v>
      </c>
      <c r="F79" s="166" t="s">
        <v>473</v>
      </c>
      <c r="G79" s="167">
        <v>280</v>
      </c>
      <c r="H79" s="15"/>
      <c r="I79" s="199" t="s">
        <v>333</v>
      </c>
      <c r="J79" s="160" t="s">
        <v>334</v>
      </c>
      <c r="K79" s="153">
        <v>410</v>
      </c>
      <c r="L79" s="1"/>
    </row>
    <row r="80" spans="1:12" ht="22.05" customHeight="1" thickTop="1" thickBot="1" x14ac:dyDescent="0.5">
      <c r="A80" s="204" t="s">
        <v>263</v>
      </c>
      <c r="B80" s="174" t="s">
        <v>264</v>
      </c>
      <c r="C80" s="172">
        <v>910</v>
      </c>
      <c r="D80" s="12"/>
      <c r="E80" s="283" t="s">
        <v>352</v>
      </c>
      <c r="F80" s="284"/>
      <c r="G80" s="205">
        <f>SUM(C57:C80)+SUM(G57:G79)</f>
        <v>25195</v>
      </c>
      <c r="H80" s="206">
        <f>SUM(D57:D80)+SUM(H57:H79)</f>
        <v>0</v>
      </c>
      <c r="I80" s="199" t="s">
        <v>335</v>
      </c>
      <c r="J80" s="160" t="s">
        <v>336</v>
      </c>
      <c r="K80" s="153">
        <v>260</v>
      </c>
      <c r="L80" s="1"/>
    </row>
    <row r="81" spans="1:19" ht="22.05" customHeight="1" x14ac:dyDescent="0.45">
      <c r="A81" s="207"/>
      <c r="B81" s="208"/>
      <c r="C81" s="177"/>
      <c r="D81" s="178"/>
      <c r="E81" s="180"/>
      <c r="F81" s="180"/>
      <c r="G81" s="20"/>
      <c r="H81" s="21"/>
      <c r="I81" s="199" t="s">
        <v>337</v>
      </c>
      <c r="J81" s="160" t="s">
        <v>338</v>
      </c>
      <c r="K81" s="153">
        <v>150</v>
      </c>
      <c r="L81" s="1"/>
    </row>
    <row r="82" spans="1:19" ht="22.05" customHeight="1" thickBot="1" x14ac:dyDescent="0.5">
      <c r="A82" s="131" t="s">
        <v>356</v>
      </c>
      <c r="B82" s="209"/>
      <c r="D82" s="133"/>
      <c r="F82" s="108"/>
      <c r="G82" s="108"/>
      <c r="H82" s="210"/>
      <c r="I82" s="199" t="s">
        <v>474</v>
      </c>
      <c r="J82" s="158" t="s">
        <v>340</v>
      </c>
      <c r="K82" s="153">
        <v>320</v>
      </c>
      <c r="L82" s="1"/>
      <c r="N82" s="211"/>
    </row>
    <row r="83" spans="1:19" ht="22.05" customHeight="1" x14ac:dyDescent="0.45">
      <c r="A83" s="139" t="s">
        <v>216</v>
      </c>
      <c r="B83" s="212" t="s">
        <v>4</v>
      </c>
      <c r="C83" s="213" t="s">
        <v>5</v>
      </c>
      <c r="D83" s="143" t="s">
        <v>1</v>
      </c>
      <c r="E83" s="108"/>
      <c r="F83" s="214"/>
      <c r="G83" s="108"/>
      <c r="H83" s="210"/>
      <c r="I83" s="199" t="s">
        <v>475</v>
      </c>
      <c r="J83" s="158" t="s">
        <v>480</v>
      </c>
      <c r="K83" s="153">
        <v>190</v>
      </c>
      <c r="L83" s="1"/>
      <c r="P83" s="215"/>
      <c r="Q83" s="216"/>
      <c r="R83" s="217"/>
      <c r="S83" s="211"/>
    </row>
    <row r="84" spans="1:19" ht="22.05" customHeight="1" x14ac:dyDescent="0.45">
      <c r="A84" s="218" t="s">
        <v>301</v>
      </c>
      <c r="B84" s="163" t="s">
        <v>341</v>
      </c>
      <c r="C84" s="156">
        <v>330</v>
      </c>
      <c r="D84" s="2"/>
      <c r="E84" s="108"/>
      <c r="F84" s="108"/>
      <c r="G84" s="108"/>
      <c r="H84" s="210"/>
      <c r="I84" s="199" t="s">
        <v>476</v>
      </c>
      <c r="J84" s="158" t="s">
        <v>481</v>
      </c>
      <c r="K84" s="153">
        <v>175</v>
      </c>
      <c r="L84" s="1"/>
    </row>
    <row r="85" spans="1:19" ht="22.05" customHeight="1" x14ac:dyDescent="0.15">
      <c r="A85" s="219" t="s">
        <v>498</v>
      </c>
      <c r="B85" s="160" t="s">
        <v>342</v>
      </c>
      <c r="C85" s="153">
        <v>345</v>
      </c>
      <c r="D85" s="1"/>
      <c r="E85" s="108"/>
      <c r="F85" s="220"/>
      <c r="G85" s="221"/>
      <c r="H85" s="210"/>
      <c r="I85" s="199" t="s">
        <v>477</v>
      </c>
      <c r="J85" s="158" t="s">
        <v>482</v>
      </c>
      <c r="K85" s="153">
        <v>175</v>
      </c>
      <c r="L85" s="1"/>
    </row>
    <row r="86" spans="1:19" ht="22.05" customHeight="1" x14ac:dyDescent="0.45">
      <c r="A86" s="219" t="s">
        <v>14</v>
      </c>
      <c r="B86" s="160" t="s">
        <v>343</v>
      </c>
      <c r="C86" s="153">
        <v>205</v>
      </c>
      <c r="D86" s="1"/>
      <c r="E86" s="108"/>
      <c r="F86" s="222"/>
      <c r="G86" s="221"/>
      <c r="H86" s="210"/>
      <c r="I86" s="199" t="s">
        <v>478</v>
      </c>
      <c r="J86" s="158" t="s">
        <v>483</v>
      </c>
      <c r="K86" s="153">
        <v>210</v>
      </c>
      <c r="L86" s="1"/>
    </row>
    <row r="87" spans="1:19" ht="22.05" customHeight="1" thickBot="1" x14ac:dyDescent="0.5">
      <c r="A87" s="219" t="s">
        <v>304</v>
      </c>
      <c r="B87" s="160" t="s">
        <v>344</v>
      </c>
      <c r="C87" s="153">
        <v>290</v>
      </c>
      <c r="D87" s="1"/>
      <c r="E87" s="108"/>
      <c r="F87" s="322"/>
      <c r="G87" s="322"/>
      <c r="H87" s="210"/>
      <c r="I87" s="223" t="s">
        <v>479</v>
      </c>
      <c r="J87" s="224" t="s">
        <v>484</v>
      </c>
      <c r="K87" s="167">
        <v>300</v>
      </c>
      <c r="L87" s="14"/>
    </row>
    <row r="88" spans="1:19" ht="22.05" customHeight="1" thickTop="1" thickBot="1" x14ac:dyDescent="0.5">
      <c r="A88" s="219" t="s">
        <v>306</v>
      </c>
      <c r="B88" s="160" t="s">
        <v>345</v>
      </c>
      <c r="C88" s="153">
        <v>420</v>
      </c>
      <c r="D88" s="1"/>
      <c r="E88" s="332" t="s">
        <v>357</v>
      </c>
      <c r="F88" s="333"/>
      <c r="G88" s="334">
        <f>K46+G80+K88+C95</f>
        <v>90925</v>
      </c>
      <c r="H88" s="335"/>
      <c r="I88" s="336" t="s">
        <v>353</v>
      </c>
      <c r="J88" s="337"/>
      <c r="K88" s="225">
        <f>SUM(K57:K87)</f>
        <v>11535</v>
      </c>
      <c r="L88" s="226">
        <f>SUM(L57:L87)</f>
        <v>0</v>
      </c>
    </row>
    <row r="89" spans="1:19" ht="22.05" customHeight="1" x14ac:dyDescent="0.45">
      <c r="A89" s="219" t="s">
        <v>308</v>
      </c>
      <c r="B89" s="160" t="s">
        <v>346</v>
      </c>
      <c r="C89" s="153">
        <v>490</v>
      </c>
      <c r="D89" s="1"/>
      <c r="E89" s="108"/>
      <c r="F89" s="108"/>
      <c r="G89" s="108"/>
      <c r="H89" s="108"/>
      <c r="I89" s="108"/>
      <c r="J89" s="108"/>
      <c r="K89" s="108"/>
      <c r="L89" s="108"/>
      <c r="N89" s="227"/>
    </row>
    <row r="90" spans="1:19" ht="22.05" customHeight="1" thickBot="1" x14ac:dyDescent="0.5">
      <c r="A90" s="219" t="s">
        <v>312</v>
      </c>
      <c r="B90" s="160" t="s">
        <v>347</v>
      </c>
      <c r="C90" s="153">
        <v>490</v>
      </c>
      <c r="D90" s="3"/>
      <c r="E90" s="108"/>
      <c r="F90" s="228" t="s">
        <v>503</v>
      </c>
      <c r="G90" s="108"/>
      <c r="H90" s="108"/>
      <c r="I90" s="108"/>
      <c r="J90" s="228" t="s">
        <v>362</v>
      </c>
      <c r="K90" s="229"/>
      <c r="L90" s="229"/>
      <c r="M90" s="230"/>
      <c r="S90" s="211"/>
    </row>
    <row r="91" spans="1:19" ht="22.05" customHeight="1" x14ac:dyDescent="0.45">
      <c r="A91" s="218" t="s">
        <v>316</v>
      </c>
      <c r="B91" s="146" t="s">
        <v>348</v>
      </c>
      <c r="C91" s="156">
        <v>570</v>
      </c>
      <c r="D91" s="2"/>
      <c r="E91" s="108"/>
      <c r="F91" s="231" t="str">
        <f>CHOOSE(M1,"株式会社まるごとメディア新潟","株式会社バーツプロダクション")</f>
        <v>株式会社バーツプロダクション</v>
      </c>
      <c r="G91" s="108"/>
      <c r="H91" s="108"/>
      <c r="I91" s="108"/>
      <c r="J91" s="232" t="s">
        <v>220</v>
      </c>
      <c r="K91" s="233" t="s">
        <v>359</v>
      </c>
      <c r="L91" s="234" t="s">
        <v>360</v>
      </c>
      <c r="M91" s="235"/>
      <c r="N91" s="236"/>
      <c r="O91" s="330"/>
      <c r="P91" s="330"/>
      <c r="Q91" s="323"/>
      <c r="R91" s="323"/>
      <c r="S91" s="211"/>
    </row>
    <row r="92" spans="1:19" ht="22.05" customHeight="1" x14ac:dyDescent="0.15">
      <c r="A92" s="219" t="s">
        <v>320</v>
      </c>
      <c r="B92" s="160" t="s">
        <v>349</v>
      </c>
      <c r="C92" s="153">
        <v>610</v>
      </c>
      <c r="D92" s="3"/>
      <c r="E92" s="108"/>
      <c r="F92" s="237" t="str">
        <f>CHOOSE(M1,"〒940-2121","〒940-2121","　　　　　　　　　　　ポスティング部長岡営業所〒940-2121")</f>
        <v>〒940-2121</v>
      </c>
      <c r="G92" s="237"/>
      <c r="H92" s="237"/>
      <c r="I92" s="108"/>
      <c r="J92" s="238" t="s">
        <v>358</v>
      </c>
      <c r="K92" s="324" t="s">
        <v>361</v>
      </c>
      <c r="L92" s="325"/>
      <c r="O92" s="211"/>
      <c r="P92" s="239"/>
      <c r="Q92" s="215"/>
      <c r="R92" s="215"/>
      <c r="S92" s="211"/>
    </row>
    <row r="93" spans="1:19" ht="22.05" customHeight="1" x14ac:dyDescent="0.45">
      <c r="A93" s="219" t="s">
        <v>324</v>
      </c>
      <c r="B93" s="160" t="s">
        <v>350</v>
      </c>
      <c r="C93" s="153">
        <v>495</v>
      </c>
      <c r="D93" s="1"/>
      <c r="E93" s="240"/>
      <c r="F93" s="241" t="s">
        <v>500</v>
      </c>
      <c r="G93" s="221"/>
      <c r="H93" s="221"/>
      <c r="I93" s="108"/>
      <c r="J93" s="242" t="s">
        <v>367</v>
      </c>
      <c r="K93" s="243" t="s">
        <v>364</v>
      </c>
      <c r="L93" s="244" t="s">
        <v>363</v>
      </c>
      <c r="P93" s="239"/>
      <c r="Q93" s="215"/>
      <c r="R93" s="215"/>
      <c r="S93" s="227"/>
    </row>
    <row r="94" spans="1:19" ht="22.05" customHeight="1" thickBot="1" x14ac:dyDescent="0.5">
      <c r="A94" s="245" t="s">
        <v>325</v>
      </c>
      <c r="B94" s="166" t="s">
        <v>351</v>
      </c>
      <c r="C94" s="167">
        <v>650</v>
      </c>
      <c r="D94" s="14"/>
      <c r="E94" s="108"/>
      <c r="F94" s="331" t="str">
        <f>CHOOSE(M1,"TEL：0258-28-3210
FAX：0258-21-3232","TEL：0258-86-8773
FAX:0258-86-8783")</f>
        <v>TEL：0258-86-8773
FAX:0258-86-8783</v>
      </c>
      <c r="G94" s="331"/>
      <c r="H94" s="331"/>
      <c r="I94" s="108"/>
      <c r="J94" s="246" t="s">
        <v>368</v>
      </c>
      <c r="K94" s="247" t="s">
        <v>365</v>
      </c>
      <c r="L94" s="248" t="s">
        <v>366</v>
      </c>
      <c r="M94" s="249"/>
      <c r="P94" s="239"/>
      <c r="Q94" s="215"/>
      <c r="R94" s="215"/>
      <c r="S94" s="227"/>
    </row>
    <row r="95" spans="1:19" ht="22.05" customHeight="1" thickTop="1" thickBot="1" x14ac:dyDescent="0.2">
      <c r="A95" s="314" t="s">
        <v>354</v>
      </c>
      <c r="B95" s="315"/>
      <c r="C95" s="250">
        <f>SUM(C84:C94)</f>
        <v>4895</v>
      </c>
      <c r="D95" s="251">
        <f>SUM(D84:D94)</f>
        <v>0</v>
      </c>
      <c r="F95" s="313" t="str">
        <f>CHOOSE(M1,"MAIL： info@maru-goto.net","MAIL：virts.post@gmail.com")</f>
        <v>MAIL：virts.post@gmail.com</v>
      </c>
      <c r="G95" s="313"/>
      <c r="H95" s="313"/>
      <c r="I95" s="108"/>
      <c r="J95" s="252" t="s">
        <v>369</v>
      </c>
      <c r="K95" s="177"/>
      <c r="L95" s="177"/>
    </row>
    <row r="96" spans="1:19" ht="22.05" customHeight="1" x14ac:dyDescent="0.45">
      <c r="A96" s="108"/>
      <c r="B96" s="108"/>
      <c r="C96" s="108"/>
      <c r="D96" s="108"/>
      <c r="E96" s="108"/>
      <c r="F96" s="108"/>
      <c r="G96" s="108"/>
      <c r="H96" s="108"/>
      <c r="I96" s="108"/>
      <c r="J96" s="308" t="s">
        <v>512</v>
      </c>
      <c r="K96" s="308"/>
      <c r="L96" s="308"/>
    </row>
    <row r="97" s="110" customFormat="1" ht="22.05" customHeight="1" x14ac:dyDescent="0.45"/>
    <row r="98" s="110" customFormat="1" ht="22.05" customHeight="1" x14ac:dyDescent="0.45"/>
    <row r="99" s="110" customFormat="1" ht="22.05" customHeight="1" x14ac:dyDescent="0.45"/>
    <row r="100" s="110" customFormat="1" ht="22.05" customHeight="1" x14ac:dyDescent="0.45"/>
    <row r="101" s="110" customFormat="1" ht="22.05" customHeight="1" x14ac:dyDescent="0.45"/>
    <row r="102" s="110" customFormat="1" ht="22.05" customHeight="1" x14ac:dyDescent="0.45"/>
    <row r="103" s="110" customFormat="1" ht="22.05" customHeight="1" x14ac:dyDescent="0.45"/>
    <row r="104" s="110" customFormat="1" ht="22.05" customHeight="1" x14ac:dyDescent="0.45"/>
    <row r="105" s="110" customFormat="1" ht="22.05" customHeight="1" x14ac:dyDescent="0.45"/>
  </sheetData>
  <sheetProtection algorithmName="SHA-512" hashValue="pssLdjYyEVWYvGCO+wRXcg7DYPYQ8YYllOad/YhfpEE61BPx/eC0BKpsAJfZXXOaBgP5pIYzPCQ0bTUvUKbBSg==" saltValue="jwWgFZpUOnpaTbXDeHq34w==" spinCount="100000" sheet="1" objects="1" scenarios="1"/>
  <mergeCells count="29">
    <mergeCell ref="Q91:R91"/>
    <mergeCell ref="K92:L92"/>
    <mergeCell ref="E52:F53"/>
    <mergeCell ref="O91:P91"/>
    <mergeCell ref="F94:H94"/>
    <mergeCell ref="E88:F88"/>
    <mergeCell ref="G88:H88"/>
    <mergeCell ref="I88:J88"/>
    <mergeCell ref="A3:D3"/>
    <mergeCell ref="A4:D5"/>
    <mergeCell ref="E3:F3"/>
    <mergeCell ref="J96:L96"/>
    <mergeCell ref="G52:H53"/>
    <mergeCell ref="F95:H95"/>
    <mergeCell ref="A51:D51"/>
    <mergeCell ref="A95:B95"/>
    <mergeCell ref="A52:D53"/>
    <mergeCell ref="F87:G87"/>
    <mergeCell ref="I1:L1"/>
    <mergeCell ref="G51:H51"/>
    <mergeCell ref="G4:H5"/>
    <mergeCell ref="E80:F80"/>
    <mergeCell ref="G3:H3"/>
    <mergeCell ref="J3:L3"/>
    <mergeCell ref="I46:J46"/>
    <mergeCell ref="J51:L51"/>
    <mergeCell ref="I49:L49"/>
    <mergeCell ref="E4:F5"/>
    <mergeCell ref="E51:F51"/>
  </mergeCells>
  <phoneticPr fontId="2"/>
  <conditionalFormatting sqref="B9:C47">
    <cfRule type="expression" dxfId="29" priority="23">
      <formula>IF($D9="",FALSE,$C9&lt;&gt;$D9)</formula>
    </cfRule>
  </conditionalFormatting>
  <conditionalFormatting sqref="B57:C80">
    <cfRule type="expression" dxfId="28" priority="18">
      <formula>IF($D57="",FALSE,$C57&lt;&gt;$D57)</formula>
    </cfRule>
  </conditionalFormatting>
  <conditionalFormatting sqref="B84:C94">
    <cfRule type="expression" dxfId="27" priority="12">
      <formula>IF($D84="",FALSE,$C84&lt;&gt;$D84)</formula>
    </cfRule>
  </conditionalFormatting>
  <conditionalFormatting sqref="B9:D47">
    <cfRule type="expression" dxfId="26" priority="31">
      <formula>$C9=$D9</formula>
    </cfRule>
  </conditionalFormatting>
  <conditionalFormatting sqref="B57:D80">
    <cfRule type="expression" dxfId="25" priority="28">
      <formula>$C57=$D57</formula>
    </cfRule>
  </conditionalFormatting>
  <conditionalFormatting sqref="B84:D94">
    <cfRule type="expression" dxfId="24" priority="25">
      <formula>$C84=$D84</formula>
    </cfRule>
  </conditionalFormatting>
  <conditionalFormatting sqref="D9:D47">
    <cfRule type="expression" dxfId="23" priority="24">
      <formula>IF($D9="",FALSE,$C9&lt;&gt;$D9)</formula>
    </cfRule>
  </conditionalFormatting>
  <conditionalFormatting sqref="D57:D80">
    <cfRule type="expression" dxfId="22" priority="17">
      <formula>IF($D57="",FALSE,$C57&lt;&gt;$D57)</formula>
    </cfRule>
  </conditionalFormatting>
  <conditionalFormatting sqref="D84:D94">
    <cfRule type="expression" dxfId="21" priority="11">
      <formula>IF($D84="",FALSE,$C84&lt;&gt;$D84)</formula>
    </cfRule>
  </conditionalFormatting>
  <conditionalFormatting sqref="F9:G47">
    <cfRule type="expression" dxfId="20" priority="5">
      <formula>IF($H9="",FALSE,$G9&lt;&gt;$H9)</formula>
    </cfRule>
  </conditionalFormatting>
  <conditionalFormatting sqref="F57:G79">
    <cfRule type="expression" dxfId="19" priority="16">
      <formula>IF($H57="",FALSE,$G57&lt;&gt;$H57)</formula>
    </cfRule>
  </conditionalFormatting>
  <conditionalFormatting sqref="F9:H47">
    <cfRule type="expression" dxfId="18" priority="7">
      <formula>$G9=$H9</formula>
    </cfRule>
  </conditionalFormatting>
  <conditionalFormatting sqref="F57:H79">
    <cfRule type="expression" dxfId="17" priority="27">
      <formula>$G57=$H57</formula>
    </cfRule>
  </conditionalFormatting>
  <conditionalFormatting sqref="H9:H47">
    <cfRule type="expression" dxfId="16" priority="6">
      <formula>IF($H9="",FALSE,$G9&lt;&gt;$H9)</formula>
    </cfRule>
  </conditionalFormatting>
  <conditionalFormatting sqref="H57:H79">
    <cfRule type="expression" dxfId="15" priority="15">
      <formula>IF($H57="",FALSE,$G57&lt;&gt;$H57)</formula>
    </cfRule>
  </conditionalFormatting>
  <conditionalFormatting sqref="J9:K45 J57:K87">
    <cfRule type="expression" dxfId="14" priority="1">
      <formula>IF($L9="",FALSE,$K9&lt;&gt;$L9)</formula>
    </cfRule>
  </conditionalFormatting>
  <conditionalFormatting sqref="J9:L45 J57:L87">
    <cfRule type="expression" dxfId="13" priority="3">
      <formula>$K9=$L9</formula>
    </cfRule>
  </conditionalFormatting>
  <conditionalFormatting sqref="L9:L45 L57:L87">
    <cfRule type="expression" dxfId="12" priority="19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　月　　　　日号,6月14日号    　  (6/6～6/12),6月28日号　　    (6/20～6/26),7月12日号      　(7/4～7/10),7月26日号 　   　(7/18～7/24),8月9日号　     　 (8/4～8/11),8月30日号　　  　(8/22～8/28)"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48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0" customWidth="1"/>
    <col min="2" max="2" width="15.69921875" style="110" customWidth="1"/>
    <col min="3" max="4" width="7.69921875" style="110" customWidth="1"/>
    <col min="5" max="5" width="8.69921875" style="110" customWidth="1"/>
    <col min="6" max="6" width="15.69921875" style="110" customWidth="1"/>
    <col min="7" max="8" width="7.69921875" style="110" customWidth="1"/>
    <col min="9" max="9" width="8.69921875" style="110" customWidth="1"/>
    <col min="10" max="10" width="15.69921875" style="110" customWidth="1"/>
    <col min="11" max="12" width="7.69921875" style="110" customWidth="1"/>
    <col min="13" max="16384" width="8.796875" style="110"/>
  </cols>
  <sheetData>
    <row r="1" spans="1:13" ht="27" customHeight="1" thickBot="1" x14ac:dyDescent="0.5">
      <c r="A1" s="339" t="s">
        <v>465</v>
      </c>
      <c r="B1" s="339"/>
      <c r="C1" s="339"/>
      <c r="D1" s="108"/>
      <c r="E1" s="108"/>
      <c r="F1" s="108"/>
      <c r="G1" s="108"/>
      <c r="H1" s="256"/>
      <c r="I1" s="276" t="s">
        <v>580</v>
      </c>
      <c r="J1" s="276"/>
      <c r="K1" s="276"/>
      <c r="L1" s="276"/>
      <c r="M1" s="254">
        <v>2</v>
      </c>
    </row>
    <row r="2" spans="1:13" ht="25.05" customHeight="1" thickTop="1" thickBot="1" x14ac:dyDescent="0.5">
      <c r="A2" s="340"/>
      <c r="B2" s="340"/>
      <c r="C2" s="340"/>
      <c r="D2" s="181" t="s">
        <v>387</v>
      </c>
      <c r="E2" s="257"/>
      <c r="F2" s="111"/>
      <c r="G2" s="116"/>
      <c r="H2" s="117"/>
      <c r="I2" s="258" t="s">
        <v>511</v>
      </c>
      <c r="J2" s="259"/>
      <c r="K2" s="259"/>
      <c r="L2" s="260"/>
    </row>
    <row r="3" spans="1:13" ht="18" customHeight="1" thickTop="1" x14ac:dyDescent="0.45">
      <c r="A3" s="300" t="s">
        <v>495</v>
      </c>
      <c r="B3" s="301"/>
      <c r="C3" s="301"/>
      <c r="D3" s="278"/>
      <c r="E3" s="277" t="s">
        <v>502</v>
      </c>
      <c r="F3" s="278"/>
      <c r="G3" s="285" t="s">
        <v>1</v>
      </c>
      <c r="H3" s="286"/>
      <c r="I3" s="118" t="s">
        <v>2</v>
      </c>
      <c r="J3" s="287"/>
      <c r="K3" s="288"/>
      <c r="L3" s="289"/>
    </row>
    <row r="4" spans="1:13" ht="18" customHeight="1" x14ac:dyDescent="0.45">
      <c r="A4" s="302"/>
      <c r="B4" s="303"/>
      <c r="C4" s="303"/>
      <c r="D4" s="304"/>
      <c r="E4" s="345" t="s">
        <v>561</v>
      </c>
      <c r="F4" s="297"/>
      <c r="G4" s="279">
        <f>H37+L45</f>
        <v>0</v>
      </c>
      <c r="H4" s="280"/>
      <c r="I4" s="121" t="s">
        <v>490</v>
      </c>
      <c r="J4" s="32"/>
      <c r="K4" s="122" t="s">
        <v>489</v>
      </c>
      <c r="L4" s="29"/>
    </row>
    <row r="5" spans="1:13" ht="18" customHeight="1" thickBot="1" x14ac:dyDescent="0.5">
      <c r="A5" s="305"/>
      <c r="B5" s="306"/>
      <c r="C5" s="306"/>
      <c r="D5" s="307"/>
      <c r="E5" s="346"/>
      <c r="F5" s="299"/>
      <c r="G5" s="281"/>
      <c r="H5" s="282"/>
      <c r="I5" s="187" t="s">
        <v>220</v>
      </c>
      <c r="J5" s="33"/>
      <c r="K5" s="189" t="s">
        <v>218</v>
      </c>
      <c r="L5" s="34"/>
    </row>
    <row r="6" spans="1:13" ht="18" customHeight="1" thickTop="1" thickBot="1" x14ac:dyDescent="0.5">
      <c r="A6" s="261" t="s">
        <v>463</v>
      </c>
      <c r="B6" s="256"/>
      <c r="C6" s="256"/>
      <c r="D6" s="127"/>
      <c r="E6" s="127"/>
      <c r="F6" s="262"/>
      <c r="G6" s="127"/>
      <c r="H6" s="128"/>
      <c r="I6" s="192" t="s">
        <v>221</v>
      </c>
      <c r="J6" s="30"/>
      <c r="K6" s="130" t="s">
        <v>491</v>
      </c>
      <c r="L6" s="35"/>
    </row>
    <row r="7" spans="1:13" ht="22.05" customHeight="1" thickTop="1" thickBot="1" x14ac:dyDescent="0.5">
      <c r="A7" s="131" t="s">
        <v>3</v>
      </c>
      <c r="B7" s="132"/>
      <c r="C7" s="133"/>
      <c r="D7" s="134"/>
      <c r="E7" s="135"/>
      <c r="F7" s="263"/>
      <c r="G7" s="136"/>
      <c r="H7" s="132"/>
      <c r="I7" s="131" t="s">
        <v>497</v>
      </c>
      <c r="J7" s="138"/>
      <c r="K7" s="133"/>
    </row>
    <row r="8" spans="1:13" s="144" customFormat="1" ht="22.05" customHeight="1" x14ac:dyDescent="0.45">
      <c r="A8" s="139" t="s">
        <v>216</v>
      </c>
      <c r="B8" s="140" t="s">
        <v>4</v>
      </c>
      <c r="C8" s="141" t="s">
        <v>5</v>
      </c>
      <c r="D8" s="142" t="s">
        <v>1</v>
      </c>
      <c r="E8" s="140" t="s">
        <v>216</v>
      </c>
      <c r="F8" s="140" t="s">
        <v>4</v>
      </c>
      <c r="G8" s="141" t="s">
        <v>5</v>
      </c>
      <c r="H8" s="143" t="s">
        <v>1</v>
      </c>
      <c r="I8" s="140" t="s">
        <v>216</v>
      </c>
      <c r="J8" s="140" t="s">
        <v>4</v>
      </c>
      <c r="K8" s="141" t="s">
        <v>5</v>
      </c>
      <c r="L8" s="143" t="s">
        <v>1</v>
      </c>
    </row>
    <row r="9" spans="1:13" ht="22.05" customHeight="1" x14ac:dyDescent="0.45">
      <c r="A9" s="145" t="s">
        <v>301</v>
      </c>
      <c r="B9" s="146" t="s">
        <v>398</v>
      </c>
      <c r="C9" s="147">
        <v>350</v>
      </c>
      <c r="D9" s="7"/>
      <c r="E9" s="157" t="s">
        <v>581</v>
      </c>
      <c r="F9" s="146" t="s">
        <v>61</v>
      </c>
      <c r="G9" s="156">
        <v>265</v>
      </c>
      <c r="H9" s="1"/>
      <c r="I9" s="201" t="s">
        <v>499</v>
      </c>
      <c r="J9" s="146" t="s">
        <v>459</v>
      </c>
      <c r="K9" s="156">
        <v>440</v>
      </c>
      <c r="L9" s="1"/>
    </row>
    <row r="10" spans="1:13" ht="22.05" customHeight="1" x14ac:dyDescent="0.45">
      <c r="A10" s="148" t="s">
        <v>14</v>
      </c>
      <c r="B10" s="152" t="s">
        <v>399</v>
      </c>
      <c r="C10" s="153">
        <v>270</v>
      </c>
      <c r="D10" s="4"/>
      <c r="E10" s="157" t="s">
        <v>68</v>
      </c>
      <c r="F10" s="146" t="s">
        <v>69</v>
      </c>
      <c r="G10" s="156">
        <v>410</v>
      </c>
      <c r="H10" s="1"/>
      <c r="I10" s="196" t="s">
        <v>224</v>
      </c>
      <c r="J10" s="160" t="s">
        <v>460</v>
      </c>
      <c r="K10" s="153">
        <v>315</v>
      </c>
      <c r="L10" s="1"/>
    </row>
    <row r="11" spans="1:13" ht="22.05" customHeight="1" x14ac:dyDescent="0.45">
      <c r="A11" s="148" t="s">
        <v>306</v>
      </c>
      <c r="B11" s="152" t="s">
        <v>400</v>
      </c>
      <c r="C11" s="153">
        <v>815</v>
      </c>
      <c r="D11" s="4"/>
      <c r="E11" s="157" t="s">
        <v>91</v>
      </c>
      <c r="F11" s="146" t="s">
        <v>441</v>
      </c>
      <c r="G11" s="156">
        <v>425</v>
      </c>
      <c r="H11" s="1"/>
      <c r="I11" s="196" t="s">
        <v>226</v>
      </c>
      <c r="J11" s="160" t="s">
        <v>227</v>
      </c>
      <c r="K11" s="153">
        <v>825</v>
      </c>
      <c r="L11" s="1"/>
    </row>
    <row r="12" spans="1:13" ht="22.05" customHeight="1" x14ac:dyDescent="0.45">
      <c r="A12" s="148" t="s">
        <v>308</v>
      </c>
      <c r="B12" s="152" t="s">
        <v>401</v>
      </c>
      <c r="C12" s="153">
        <v>720</v>
      </c>
      <c r="D12" s="4"/>
      <c r="E12" s="159" t="s">
        <v>99</v>
      </c>
      <c r="F12" s="160" t="s">
        <v>442</v>
      </c>
      <c r="G12" s="153">
        <v>635</v>
      </c>
      <c r="H12" s="1"/>
      <c r="I12" s="196" t="s">
        <v>228</v>
      </c>
      <c r="J12" s="160" t="s">
        <v>229</v>
      </c>
      <c r="K12" s="153">
        <v>555</v>
      </c>
      <c r="L12" s="1"/>
    </row>
    <row r="13" spans="1:13" ht="22.05" customHeight="1" x14ac:dyDescent="0.45">
      <c r="A13" s="148" t="s">
        <v>312</v>
      </c>
      <c r="B13" s="152" t="s">
        <v>402</v>
      </c>
      <c r="C13" s="153">
        <v>280</v>
      </c>
      <c r="D13" s="4"/>
      <c r="E13" s="159" t="s">
        <v>107</v>
      </c>
      <c r="F13" s="160" t="s">
        <v>443</v>
      </c>
      <c r="G13" s="153">
        <v>300</v>
      </c>
      <c r="H13" s="1"/>
      <c r="I13" s="196" t="s">
        <v>230</v>
      </c>
      <c r="J13" s="160" t="s">
        <v>231</v>
      </c>
      <c r="K13" s="153">
        <v>440</v>
      </c>
      <c r="L13" s="1"/>
    </row>
    <row r="14" spans="1:13" ht="22.05" customHeight="1" x14ac:dyDescent="0.45">
      <c r="A14" s="148" t="s">
        <v>313</v>
      </c>
      <c r="B14" s="152" t="s">
        <v>403</v>
      </c>
      <c r="C14" s="153">
        <v>310</v>
      </c>
      <c r="D14" s="4"/>
      <c r="E14" s="159" t="s">
        <v>114</v>
      </c>
      <c r="F14" s="160" t="s">
        <v>444</v>
      </c>
      <c r="G14" s="153">
        <v>250</v>
      </c>
      <c r="H14" s="1"/>
      <c r="I14" s="196" t="s">
        <v>232</v>
      </c>
      <c r="J14" s="160" t="s">
        <v>233</v>
      </c>
      <c r="K14" s="153">
        <v>515</v>
      </c>
      <c r="L14" s="1"/>
    </row>
    <row r="15" spans="1:13" ht="22.05" customHeight="1" x14ac:dyDescent="0.45">
      <c r="A15" s="148" t="s">
        <v>314</v>
      </c>
      <c r="B15" s="152" t="s">
        <v>404</v>
      </c>
      <c r="C15" s="153">
        <v>400</v>
      </c>
      <c r="D15" s="4"/>
      <c r="E15" s="159" t="s">
        <v>122</v>
      </c>
      <c r="F15" s="160" t="s">
        <v>445</v>
      </c>
      <c r="G15" s="153">
        <v>390</v>
      </c>
      <c r="H15" s="1"/>
      <c r="I15" s="198" t="s">
        <v>234</v>
      </c>
      <c r="J15" s="160" t="s">
        <v>570</v>
      </c>
      <c r="K15" s="153">
        <v>375</v>
      </c>
      <c r="L15" s="1"/>
    </row>
    <row r="16" spans="1:13" ht="22.05" customHeight="1" x14ac:dyDescent="0.45">
      <c r="A16" s="148" t="s">
        <v>316</v>
      </c>
      <c r="B16" s="152" t="s">
        <v>405</v>
      </c>
      <c r="C16" s="153">
        <v>575</v>
      </c>
      <c r="D16" s="4"/>
      <c r="E16" s="159" t="s">
        <v>130</v>
      </c>
      <c r="F16" s="160" t="s">
        <v>446</v>
      </c>
      <c r="G16" s="153">
        <v>150</v>
      </c>
      <c r="H16" s="1"/>
      <c r="I16" s="198" t="s">
        <v>235</v>
      </c>
      <c r="J16" s="160" t="s">
        <v>571</v>
      </c>
      <c r="K16" s="153">
        <v>360</v>
      </c>
      <c r="L16" s="1"/>
    </row>
    <row r="17" spans="1:12" ht="22.05" customHeight="1" x14ac:dyDescent="0.45">
      <c r="A17" s="148" t="s">
        <v>320</v>
      </c>
      <c r="B17" s="152" t="s">
        <v>406</v>
      </c>
      <c r="C17" s="153">
        <v>600</v>
      </c>
      <c r="D17" s="4"/>
      <c r="E17" s="159" t="s">
        <v>137</v>
      </c>
      <c r="F17" s="160" t="s">
        <v>447</v>
      </c>
      <c r="G17" s="153">
        <v>210</v>
      </c>
      <c r="H17" s="11"/>
      <c r="I17" s="198" t="s">
        <v>236</v>
      </c>
      <c r="J17" s="160" t="s">
        <v>563</v>
      </c>
      <c r="K17" s="153">
        <v>270</v>
      </c>
      <c r="L17" s="1"/>
    </row>
    <row r="18" spans="1:12" ht="22.05" customHeight="1" x14ac:dyDescent="0.45">
      <c r="A18" s="148" t="s">
        <v>325</v>
      </c>
      <c r="B18" s="152" t="s">
        <v>407</v>
      </c>
      <c r="C18" s="153">
        <v>185</v>
      </c>
      <c r="D18" s="4"/>
      <c r="E18" s="159" t="s">
        <v>435</v>
      </c>
      <c r="F18" s="160" t="s">
        <v>448</v>
      </c>
      <c r="G18" s="153">
        <v>295</v>
      </c>
      <c r="H18" s="11"/>
      <c r="I18" s="198" t="s">
        <v>237</v>
      </c>
      <c r="J18" s="160" t="s">
        <v>564</v>
      </c>
      <c r="K18" s="153">
        <v>290</v>
      </c>
      <c r="L18" s="1"/>
    </row>
    <row r="19" spans="1:12" ht="22.05" customHeight="1" x14ac:dyDescent="0.45">
      <c r="A19" s="148" t="s">
        <v>81</v>
      </c>
      <c r="B19" s="152" t="s">
        <v>408</v>
      </c>
      <c r="C19" s="153">
        <v>280</v>
      </c>
      <c r="D19" s="4"/>
      <c r="E19" s="159" t="s">
        <v>436</v>
      </c>
      <c r="F19" s="160" t="s">
        <v>449</v>
      </c>
      <c r="G19" s="153">
        <v>510</v>
      </c>
      <c r="H19" s="11"/>
      <c r="I19" s="198" t="s">
        <v>238</v>
      </c>
      <c r="J19" s="160" t="s">
        <v>565</v>
      </c>
      <c r="K19" s="153">
        <v>585</v>
      </c>
      <c r="L19" s="1"/>
    </row>
    <row r="20" spans="1:12" ht="22.05" customHeight="1" x14ac:dyDescent="0.45">
      <c r="A20" s="148" t="s">
        <v>89</v>
      </c>
      <c r="B20" s="152" t="s">
        <v>409</v>
      </c>
      <c r="C20" s="153">
        <v>285</v>
      </c>
      <c r="D20" s="4"/>
      <c r="E20" s="159" t="s">
        <v>437</v>
      </c>
      <c r="F20" s="160" t="s">
        <v>450</v>
      </c>
      <c r="G20" s="153">
        <v>390</v>
      </c>
      <c r="H20" s="11"/>
      <c r="I20" s="196" t="s">
        <v>239</v>
      </c>
      <c r="J20" s="160" t="s">
        <v>240</v>
      </c>
      <c r="K20" s="153">
        <v>665</v>
      </c>
      <c r="L20" s="1"/>
    </row>
    <row r="21" spans="1:12" ht="22.05" customHeight="1" x14ac:dyDescent="0.45">
      <c r="A21" s="148" t="s">
        <v>327</v>
      </c>
      <c r="B21" s="152" t="s">
        <v>410</v>
      </c>
      <c r="C21" s="153">
        <v>360</v>
      </c>
      <c r="D21" s="4"/>
      <c r="E21" s="159" t="s">
        <v>164</v>
      </c>
      <c r="F21" s="160" t="s">
        <v>451</v>
      </c>
      <c r="G21" s="153">
        <v>480</v>
      </c>
      <c r="H21" s="19"/>
      <c r="I21" s="196" t="s">
        <v>241</v>
      </c>
      <c r="J21" s="160" t="s">
        <v>242</v>
      </c>
      <c r="K21" s="153">
        <v>605</v>
      </c>
      <c r="L21" s="1"/>
    </row>
    <row r="22" spans="1:12" ht="22.05" customHeight="1" x14ac:dyDescent="0.45">
      <c r="A22" s="148" t="s">
        <v>329</v>
      </c>
      <c r="B22" s="152" t="s">
        <v>411</v>
      </c>
      <c r="C22" s="153">
        <v>315</v>
      </c>
      <c r="D22" s="4"/>
      <c r="E22" s="154" t="s">
        <v>438</v>
      </c>
      <c r="F22" s="160" t="s">
        <v>486</v>
      </c>
      <c r="G22" s="153">
        <v>590</v>
      </c>
      <c r="H22" s="11"/>
      <c r="I22" s="196" t="s">
        <v>243</v>
      </c>
      <c r="J22" s="160" t="s">
        <v>244</v>
      </c>
      <c r="K22" s="153">
        <v>640</v>
      </c>
      <c r="L22" s="1"/>
    </row>
    <row r="23" spans="1:12" ht="22.05" customHeight="1" x14ac:dyDescent="0.45">
      <c r="A23" s="148" t="s">
        <v>113</v>
      </c>
      <c r="B23" s="152" t="s">
        <v>574</v>
      </c>
      <c r="C23" s="153">
        <v>310</v>
      </c>
      <c r="D23" s="4"/>
      <c r="E23" s="157" t="s">
        <v>439</v>
      </c>
      <c r="F23" s="146" t="s">
        <v>576</v>
      </c>
      <c r="G23" s="156">
        <v>665</v>
      </c>
      <c r="H23" s="16"/>
      <c r="I23" s="196" t="s">
        <v>245</v>
      </c>
      <c r="J23" s="160" t="s">
        <v>246</v>
      </c>
      <c r="K23" s="153">
        <v>600</v>
      </c>
      <c r="L23" s="1"/>
    </row>
    <row r="24" spans="1:12" ht="22.05" customHeight="1" x14ac:dyDescent="0.45">
      <c r="A24" s="148" t="s">
        <v>333</v>
      </c>
      <c r="B24" s="152" t="s">
        <v>412</v>
      </c>
      <c r="C24" s="153">
        <v>300</v>
      </c>
      <c r="D24" s="4"/>
      <c r="E24" s="159" t="s">
        <v>440</v>
      </c>
      <c r="F24" s="160" t="s">
        <v>577</v>
      </c>
      <c r="G24" s="153">
        <v>610</v>
      </c>
      <c r="H24" s="11"/>
      <c r="I24" s="196" t="s">
        <v>247</v>
      </c>
      <c r="J24" s="160" t="s">
        <v>248</v>
      </c>
      <c r="K24" s="153">
        <v>650</v>
      </c>
      <c r="L24" s="1"/>
    </row>
    <row r="25" spans="1:12" ht="22.05" customHeight="1" x14ac:dyDescent="0.45">
      <c r="A25" s="148" t="s">
        <v>388</v>
      </c>
      <c r="B25" s="152" t="s">
        <v>413</v>
      </c>
      <c r="C25" s="153">
        <v>185</v>
      </c>
      <c r="D25" s="4"/>
      <c r="E25" s="159" t="s">
        <v>26</v>
      </c>
      <c r="F25" s="158" t="s">
        <v>452</v>
      </c>
      <c r="G25" s="153">
        <v>370</v>
      </c>
      <c r="H25" s="11"/>
      <c r="I25" s="196" t="s">
        <v>249</v>
      </c>
      <c r="J25" s="160" t="s">
        <v>250</v>
      </c>
      <c r="K25" s="153">
        <v>720</v>
      </c>
      <c r="L25" s="1"/>
    </row>
    <row r="26" spans="1:12" ht="22.05" customHeight="1" x14ac:dyDescent="0.45">
      <c r="A26" s="148" t="s">
        <v>335</v>
      </c>
      <c r="B26" s="152" t="s">
        <v>414</v>
      </c>
      <c r="C26" s="153">
        <v>480</v>
      </c>
      <c r="D26" s="4"/>
      <c r="E26" s="159" t="s">
        <v>34</v>
      </c>
      <c r="F26" s="158" t="s">
        <v>453</v>
      </c>
      <c r="G26" s="153">
        <v>385</v>
      </c>
      <c r="H26" s="1"/>
      <c r="I26" s="198" t="s">
        <v>251</v>
      </c>
      <c r="J26" s="160" t="s">
        <v>252</v>
      </c>
      <c r="K26" s="153">
        <v>715</v>
      </c>
      <c r="L26" s="1"/>
    </row>
    <row r="27" spans="1:12" ht="22.05" customHeight="1" x14ac:dyDescent="0.45">
      <c r="A27" s="148" t="s">
        <v>339</v>
      </c>
      <c r="B27" s="152" t="s">
        <v>415</v>
      </c>
      <c r="C27" s="153">
        <v>445</v>
      </c>
      <c r="D27" s="4"/>
      <c r="E27" s="159" t="s">
        <v>41</v>
      </c>
      <c r="F27" s="160" t="s">
        <v>454</v>
      </c>
      <c r="G27" s="153">
        <v>300</v>
      </c>
      <c r="H27" s="1"/>
      <c r="I27" s="198" t="s">
        <v>253</v>
      </c>
      <c r="J27" s="160" t="s">
        <v>254</v>
      </c>
      <c r="K27" s="153">
        <v>660</v>
      </c>
      <c r="L27" s="1"/>
    </row>
    <row r="28" spans="1:12" ht="22.05" customHeight="1" x14ac:dyDescent="0.45">
      <c r="A28" s="148" t="s">
        <v>389</v>
      </c>
      <c r="B28" s="152" t="s">
        <v>416</v>
      </c>
      <c r="C28" s="153">
        <v>265</v>
      </c>
      <c r="D28" s="4"/>
      <c r="E28" s="159" t="s">
        <v>48</v>
      </c>
      <c r="F28" s="158" t="s">
        <v>455</v>
      </c>
      <c r="G28" s="153">
        <v>305</v>
      </c>
      <c r="H28" s="1"/>
      <c r="I28" s="198" t="s">
        <v>255</v>
      </c>
      <c r="J28" s="160" t="s">
        <v>256</v>
      </c>
      <c r="K28" s="153">
        <v>530</v>
      </c>
      <c r="L28" s="1"/>
    </row>
    <row r="29" spans="1:12" ht="22.05" customHeight="1" x14ac:dyDescent="0.45">
      <c r="A29" s="148" t="s">
        <v>390</v>
      </c>
      <c r="B29" s="152" t="s">
        <v>417</v>
      </c>
      <c r="C29" s="153">
        <v>255</v>
      </c>
      <c r="D29" s="4"/>
      <c r="E29" s="159" t="s">
        <v>56</v>
      </c>
      <c r="F29" s="160" t="s">
        <v>456</v>
      </c>
      <c r="G29" s="153">
        <v>785</v>
      </c>
      <c r="H29" s="1"/>
      <c r="I29" s="198" t="s">
        <v>257</v>
      </c>
      <c r="J29" s="160" t="s">
        <v>258</v>
      </c>
      <c r="K29" s="156">
        <v>870</v>
      </c>
      <c r="L29" s="1"/>
    </row>
    <row r="30" spans="1:12" ht="22.05" customHeight="1" x14ac:dyDescent="0.45">
      <c r="A30" s="148" t="s">
        <v>391</v>
      </c>
      <c r="B30" s="152" t="s">
        <v>418</v>
      </c>
      <c r="C30" s="153">
        <v>465</v>
      </c>
      <c r="D30" s="4"/>
      <c r="E30" s="159" t="s">
        <v>124</v>
      </c>
      <c r="F30" s="158" t="s">
        <v>457</v>
      </c>
      <c r="G30" s="153">
        <v>495</v>
      </c>
      <c r="H30" s="1"/>
      <c r="I30" s="198" t="s">
        <v>259</v>
      </c>
      <c r="J30" s="160" t="s">
        <v>260</v>
      </c>
      <c r="K30" s="153">
        <v>710</v>
      </c>
      <c r="L30" s="1"/>
    </row>
    <row r="31" spans="1:12" ht="22.05" customHeight="1" x14ac:dyDescent="0.45">
      <c r="A31" s="148" t="s">
        <v>392</v>
      </c>
      <c r="B31" s="152" t="s">
        <v>419</v>
      </c>
      <c r="C31" s="153">
        <v>525</v>
      </c>
      <c r="D31" s="1"/>
      <c r="E31" s="154" t="s">
        <v>139</v>
      </c>
      <c r="F31" s="160" t="s">
        <v>458</v>
      </c>
      <c r="G31" s="153">
        <v>945</v>
      </c>
      <c r="H31" s="1"/>
      <c r="I31" s="198" t="s">
        <v>261</v>
      </c>
      <c r="J31" s="160" t="s">
        <v>262</v>
      </c>
      <c r="K31" s="153">
        <v>560</v>
      </c>
      <c r="L31" s="1"/>
    </row>
    <row r="32" spans="1:12" ht="22.05" customHeight="1" x14ac:dyDescent="0.45">
      <c r="A32" s="148" t="s">
        <v>173</v>
      </c>
      <c r="B32" s="152" t="s">
        <v>420</v>
      </c>
      <c r="C32" s="153">
        <v>350</v>
      </c>
      <c r="D32" s="1"/>
      <c r="E32" s="154" t="s">
        <v>79</v>
      </c>
      <c r="F32" s="160" t="s">
        <v>80</v>
      </c>
      <c r="G32" s="153">
        <v>220</v>
      </c>
      <c r="H32" s="1"/>
      <c r="I32" s="198" t="s">
        <v>263</v>
      </c>
      <c r="J32" s="160" t="s">
        <v>264</v>
      </c>
      <c r="K32" s="153">
        <v>910</v>
      </c>
      <c r="L32" s="1"/>
    </row>
    <row r="33" spans="1:13" ht="22.05" customHeight="1" x14ac:dyDescent="0.45">
      <c r="A33" s="148" t="s">
        <v>179</v>
      </c>
      <c r="B33" s="152" t="s">
        <v>421</v>
      </c>
      <c r="C33" s="153">
        <v>390</v>
      </c>
      <c r="D33" s="1"/>
      <c r="E33" s="154" t="s">
        <v>87</v>
      </c>
      <c r="F33" s="160" t="s">
        <v>88</v>
      </c>
      <c r="G33" s="153">
        <v>245</v>
      </c>
      <c r="H33" s="1"/>
      <c r="I33" s="201" t="s">
        <v>265</v>
      </c>
      <c r="J33" s="146" t="s">
        <v>461</v>
      </c>
      <c r="K33" s="156">
        <v>650</v>
      </c>
      <c r="L33" s="2"/>
    </row>
    <row r="34" spans="1:13" ht="22.05" customHeight="1" x14ac:dyDescent="0.45">
      <c r="A34" s="145" t="s">
        <v>393</v>
      </c>
      <c r="B34" s="164" t="s">
        <v>422</v>
      </c>
      <c r="C34" s="156">
        <v>375</v>
      </c>
      <c r="D34" s="11"/>
      <c r="E34" s="154" t="s">
        <v>95</v>
      </c>
      <c r="F34" s="160" t="s">
        <v>96</v>
      </c>
      <c r="G34" s="153">
        <v>255</v>
      </c>
      <c r="H34" s="1"/>
      <c r="I34" s="196" t="s">
        <v>267</v>
      </c>
      <c r="J34" s="160" t="s">
        <v>268</v>
      </c>
      <c r="K34" s="153">
        <v>590</v>
      </c>
      <c r="L34" s="1"/>
    </row>
    <row r="35" spans="1:13" ht="22.05" customHeight="1" x14ac:dyDescent="0.45">
      <c r="A35" s="148" t="s">
        <v>394</v>
      </c>
      <c r="B35" s="152" t="s">
        <v>423</v>
      </c>
      <c r="C35" s="153">
        <v>460</v>
      </c>
      <c r="D35" s="11"/>
      <c r="E35" s="154" t="s">
        <v>103</v>
      </c>
      <c r="F35" s="160" t="s">
        <v>104</v>
      </c>
      <c r="G35" s="153">
        <v>530</v>
      </c>
      <c r="H35" s="1"/>
      <c r="I35" s="198" t="s">
        <v>269</v>
      </c>
      <c r="J35" s="160" t="s">
        <v>270</v>
      </c>
      <c r="K35" s="153">
        <v>590</v>
      </c>
      <c r="L35" s="1"/>
    </row>
    <row r="36" spans="1:13" ht="22.05" customHeight="1" thickBot="1" x14ac:dyDescent="0.5">
      <c r="A36" s="148" t="s">
        <v>395</v>
      </c>
      <c r="B36" s="152" t="s">
        <v>424</v>
      </c>
      <c r="C36" s="153">
        <v>470</v>
      </c>
      <c r="D36" s="11"/>
      <c r="E36" s="264" t="s">
        <v>111</v>
      </c>
      <c r="F36" s="265" t="s">
        <v>112</v>
      </c>
      <c r="G36" s="266">
        <v>540</v>
      </c>
      <c r="H36" s="255"/>
      <c r="I36" s="201" t="s">
        <v>285</v>
      </c>
      <c r="J36" s="146" t="s">
        <v>568</v>
      </c>
      <c r="K36" s="156">
        <v>415</v>
      </c>
      <c r="L36" s="2"/>
    </row>
    <row r="37" spans="1:13" ht="22.05" customHeight="1" thickTop="1" thickBot="1" x14ac:dyDescent="0.5">
      <c r="A37" s="148" t="s">
        <v>396</v>
      </c>
      <c r="B37" s="152" t="s">
        <v>425</v>
      </c>
      <c r="C37" s="153">
        <v>150</v>
      </c>
      <c r="D37" s="19"/>
      <c r="E37" s="343" t="s">
        <v>161</v>
      </c>
      <c r="F37" s="344"/>
      <c r="G37" s="168">
        <f>SUM(C9:C47)+SUM(G9:G36)</f>
        <v>27290</v>
      </c>
      <c r="H37" s="169">
        <f>SUM(D9:D47)+SUM(H9:H36)</f>
        <v>0</v>
      </c>
      <c r="I37" s="196" t="s">
        <v>286</v>
      </c>
      <c r="J37" s="160" t="s">
        <v>287</v>
      </c>
      <c r="K37" s="153">
        <v>415</v>
      </c>
      <c r="L37" s="1"/>
    </row>
    <row r="38" spans="1:13" ht="22.05" customHeight="1" x14ac:dyDescent="0.45">
      <c r="A38" s="148" t="s">
        <v>205</v>
      </c>
      <c r="B38" s="152" t="s">
        <v>426</v>
      </c>
      <c r="C38" s="153">
        <v>170</v>
      </c>
      <c r="D38" s="11"/>
      <c r="E38" s="240"/>
      <c r="F38" s="108"/>
      <c r="G38" s="108"/>
      <c r="H38" s="267"/>
      <c r="I38" s="196" t="s">
        <v>288</v>
      </c>
      <c r="J38" s="160" t="s">
        <v>289</v>
      </c>
      <c r="K38" s="153">
        <v>235</v>
      </c>
      <c r="L38" s="1"/>
    </row>
    <row r="39" spans="1:13" ht="22.05" customHeight="1" x14ac:dyDescent="0.15">
      <c r="A39" s="145" t="s">
        <v>397</v>
      </c>
      <c r="B39" s="146" t="s">
        <v>427</v>
      </c>
      <c r="C39" s="156">
        <v>290</v>
      </c>
      <c r="D39" s="1"/>
      <c r="E39" s="108"/>
      <c r="F39" s="268" t="s">
        <v>503</v>
      </c>
      <c r="G39" s="108"/>
      <c r="H39" s="210"/>
      <c r="I39" s="196" t="s">
        <v>290</v>
      </c>
      <c r="J39" s="160" t="s">
        <v>291</v>
      </c>
      <c r="K39" s="153">
        <v>365</v>
      </c>
      <c r="L39" s="11"/>
    </row>
    <row r="40" spans="1:13" ht="22.05" customHeight="1" x14ac:dyDescent="0.15">
      <c r="A40" s="148" t="s">
        <v>213</v>
      </c>
      <c r="B40" s="160" t="s">
        <v>575</v>
      </c>
      <c r="C40" s="153">
        <v>230</v>
      </c>
      <c r="D40" s="1"/>
      <c r="E40" s="108"/>
      <c r="F40" s="269" t="str">
        <f>CHOOSE(M1,"株式会社まるごとメディア新潟","株式会社バーツプロダクション")</f>
        <v>株式会社バーツプロダクション</v>
      </c>
      <c r="G40" s="108"/>
      <c r="H40" s="210"/>
      <c r="I40" s="196" t="s">
        <v>292</v>
      </c>
      <c r="J40" s="160" t="s">
        <v>293</v>
      </c>
      <c r="K40" s="153">
        <v>550</v>
      </c>
      <c r="L40" s="11"/>
    </row>
    <row r="41" spans="1:13" ht="22.05" customHeight="1" x14ac:dyDescent="0.15">
      <c r="A41" s="148" t="s">
        <v>8</v>
      </c>
      <c r="B41" s="160" t="s">
        <v>428</v>
      </c>
      <c r="C41" s="153">
        <v>450</v>
      </c>
      <c r="D41" s="1"/>
      <c r="E41" s="108"/>
      <c r="F41" s="270" t="s">
        <v>519</v>
      </c>
      <c r="G41" s="237"/>
      <c r="H41" s="210"/>
      <c r="I41" s="196" t="s">
        <v>294</v>
      </c>
      <c r="J41" s="160" t="s">
        <v>295</v>
      </c>
      <c r="K41" s="153">
        <v>460</v>
      </c>
      <c r="L41" s="11"/>
    </row>
    <row r="42" spans="1:13" ht="22.05" customHeight="1" x14ac:dyDescent="0.45">
      <c r="A42" s="148" t="s">
        <v>16</v>
      </c>
      <c r="B42" s="160" t="s">
        <v>429</v>
      </c>
      <c r="C42" s="153">
        <v>470</v>
      </c>
      <c r="D42" s="1"/>
      <c r="E42" s="108"/>
      <c r="F42" s="241" t="s">
        <v>500</v>
      </c>
      <c r="G42" s="221"/>
      <c r="H42" s="210"/>
      <c r="I42" s="196" t="s">
        <v>296</v>
      </c>
      <c r="J42" s="160" t="s">
        <v>297</v>
      </c>
      <c r="K42" s="153">
        <v>650</v>
      </c>
      <c r="L42" s="11"/>
    </row>
    <row r="43" spans="1:13" ht="22.05" customHeight="1" x14ac:dyDescent="0.45">
      <c r="A43" s="148" t="s">
        <v>24</v>
      </c>
      <c r="B43" s="146" t="s">
        <v>430</v>
      </c>
      <c r="C43" s="153">
        <v>530</v>
      </c>
      <c r="D43" s="1"/>
      <c r="E43" s="108"/>
      <c r="F43" s="331" t="str">
        <f>CHOOSE(M1,"TEL：0258-28-3210
FAX：0258-21-3232","TEL：0258-86-8773
FAX：0258-86-8783")</f>
        <v>TEL：0258-86-8773
FAX：0258-86-8783</v>
      </c>
      <c r="G43" s="331"/>
      <c r="H43" s="210"/>
      <c r="I43" s="196" t="s">
        <v>298</v>
      </c>
      <c r="J43" s="160" t="s">
        <v>299</v>
      </c>
      <c r="K43" s="153">
        <v>355</v>
      </c>
      <c r="L43" s="19"/>
    </row>
    <row r="44" spans="1:13" ht="22.05" customHeight="1" thickBot="1" x14ac:dyDescent="0.5">
      <c r="A44" s="148" t="s">
        <v>32</v>
      </c>
      <c r="B44" s="160" t="s">
        <v>431</v>
      </c>
      <c r="C44" s="153">
        <v>660</v>
      </c>
      <c r="D44" s="1"/>
      <c r="E44" s="108"/>
      <c r="F44" s="313" t="str">
        <f>CHOOSE(M1,"MAIL：info@maru-goto.net","MAIL：virts.post@gmail.com")</f>
        <v>MAIL：virts.post@gmail.com</v>
      </c>
      <c r="G44" s="313"/>
      <c r="H44" s="210"/>
      <c r="I44" s="196" t="s">
        <v>300</v>
      </c>
      <c r="J44" s="160" t="s">
        <v>572</v>
      </c>
      <c r="K44" s="167">
        <v>370</v>
      </c>
      <c r="L44" s="15"/>
    </row>
    <row r="45" spans="1:13" ht="22.05" customHeight="1" thickTop="1" thickBot="1" x14ac:dyDescent="0.2">
      <c r="A45" s="148" t="s">
        <v>39</v>
      </c>
      <c r="B45" s="160" t="s">
        <v>432</v>
      </c>
      <c r="C45" s="153">
        <v>570</v>
      </c>
      <c r="D45" s="1"/>
      <c r="E45" s="108"/>
      <c r="F45" s="268" t="s">
        <v>462</v>
      </c>
      <c r="G45" s="108"/>
      <c r="H45" s="210"/>
      <c r="I45" s="347" t="s">
        <v>352</v>
      </c>
      <c r="J45" s="348"/>
      <c r="K45" s="225">
        <f>SUM(K9:K44)</f>
        <v>19450</v>
      </c>
      <c r="L45" s="206">
        <f>SUM(L9:L44)</f>
        <v>0</v>
      </c>
    </row>
    <row r="46" spans="1:13" ht="22.05" customHeight="1" thickBot="1" x14ac:dyDescent="0.2">
      <c r="A46" s="148" t="s">
        <v>46</v>
      </c>
      <c r="B46" s="160" t="s">
        <v>433</v>
      </c>
      <c r="C46" s="153">
        <v>425</v>
      </c>
      <c r="D46" s="1"/>
      <c r="E46" s="108"/>
      <c r="F46" s="271" t="s">
        <v>520</v>
      </c>
      <c r="G46" s="108"/>
      <c r="H46" s="272"/>
      <c r="I46" s="108"/>
      <c r="J46" s="108"/>
      <c r="K46" s="221"/>
      <c r="L46" s="108"/>
      <c r="M46" s="108"/>
    </row>
    <row r="47" spans="1:13" ht="22.05" customHeight="1" thickBot="1" x14ac:dyDescent="0.2">
      <c r="A47" s="170" t="s">
        <v>54</v>
      </c>
      <c r="B47" s="174" t="s">
        <v>434</v>
      </c>
      <c r="C47" s="172">
        <v>375</v>
      </c>
      <c r="D47" s="9"/>
      <c r="E47" s="108"/>
      <c r="F47" s="252" t="s">
        <v>521</v>
      </c>
      <c r="G47" s="108"/>
      <c r="H47" s="108"/>
      <c r="I47" s="332" t="s">
        <v>464</v>
      </c>
      <c r="J47" s="333"/>
      <c r="K47" s="341">
        <f>G37+K45</f>
        <v>46740</v>
      </c>
      <c r="L47" s="342"/>
      <c r="M47" s="108"/>
    </row>
    <row r="48" spans="1:13" ht="22.05" customHeight="1" x14ac:dyDescent="0.45">
      <c r="A48" s="108"/>
      <c r="B48" s="108"/>
      <c r="C48" s="108"/>
      <c r="D48" s="108"/>
      <c r="E48" s="108"/>
      <c r="F48" s="338" t="s">
        <v>582</v>
      </c>
      <c r="G48" s="338"/>
      <c r="H48" s="108"/>
      <c r="I48" s="272"/>
      <c r="J48" s="272"/>
      <c r="K48" s="272"/>
      <c r="L48" s="272"/>
      <c r="M48" s="108"/>
    </row>
  </sheetData>
  <sheetProtection algorithmName="SHA-512" hashValue="nSyEtEmFM+qpMqGybeRdAhCL3v/DaCZlQZKzDBrLM0lw+8LX4RJk2Bfb1BhrkbubzE+ixc4DNe5Jeefw9CiFJQ==" saltValue="FIW8P9YP0a0WBqWVBRbA6w==" spinCount="100000" sheet="1" objects="1" scenarios="1"/>
  <mergeCells count="16">
    <mergeCell ref="F43:G43"/>
    <mergeCell ref="F48:G48"/>
    <mergeCell ref="A1:C2"/>
    <mergeCell ref="I1:L1"/>
    <mergeCell ref="I47:J47"/>
    <mergeCell ref="K47:L47"/>
    <mergeCell ref="E37:F37"/>
    <mergeCell ref="G3:H3"/>
    <mergeCell ref="J3:L3"/>
    <mergeCell ref="G4:H5"/>
    <mergeCell ref="A4:D5"/>
    <mergeCell ref="A3:D3"/>
    <mergeCell ref="E3:F3"/>
    <mergeCell ref="E4:F5"/>
    <mergeCell ref="F44:G44"/>
    <mergeCell ref="I45:J45"/>
  </mergeCells>
  <phoneticPr fontId="2"/>
  <conditionalFormatting sqref="B9:C47">
    <cfRule type="expression" dxfId="11" priority="23">
      <formula>IF($D9="",FALSE,$C9&lt;&gt;$D9)</formula>
    </cfRule>
  </conditionalFormatting>
  <conditionalFormatting sqref="B9:D47">
    <cfRule type="expression" dxfId="10" priority="31">
      <formula>$C9=$D9</formula>
    </cfRule>
  </conditionalFormatting>
  <conditionalFormatting sqref="D9:D47">
    <cfRule type="expression" dxfId="9" priority="24">
      <formula>IF($D9="",FALSE,$C9&lt;&gt;$D9)</formula>
    </cfRule>
  </conditionalFormatting>
  <conditionalFormatting sqref="F9:G36">
    <cfRule type="expression" dxfId="8" priority="22">
      <formula>IF($H9="",FALSE,$G9&lt;&gt;$H9)</formula>
    </cfRule>
  </conditionalFormatting>
  <conditionalFormatting sqref="F9:H36">
    <cfRule type="expression" dxfId="7" priority="30">
      <formula>$G9=$H9</formula>
    </cfRule>
  </conditionalFormatting>
  <conditionalFormatting sqref="H9:H36">
    <cfRule type="expression" dxfId="6" priority="21">
      <formula>IF($H9="",FALSE,$G9&lt;&gt;$H9)</formula>
    </cfRule>
  </conditionalFormatting>
  <conditionalFormatting sqref="J9:K44">
    <cfRule type="expression" dxfId="5" priority="20">
      <formula>IF($L9="",FALSE,$L9&lt;&gt;$K9)</formula>
    </cfRule>
  </conditionalFormatting>
  <conditionalFormatting sqref="J40:K40">
    <cfRule type="expression" dxfId="4" priority="34">
      <formula>IF($H40="",FALSE,#REF!&lt;&gt;$H40)</formula>
    </cfRule>
  </conditionalFormatting>
  <conditionalFormatting sqref="J9:L44">
    <cfRule type="expression" dxfId="3" priority="29">
      <formula>$K9=$L9</formula>
    </cfRule>
  </conditionalFormatting>
  <conditionalFormatting sqref="J40:L40">
    <cfRule type="expression" dxfId="2" priority="38">
      <formula>#REF!=$H40</formula>
    </cfRule>
  </conditionalFormatting>
  <conditionalFormatting sqref="L9:L44">
    <cfRule type="expression" dxfId="1" priority="19">
      <formula>IF($L9="",FALSE,$K9&lt;&gt;$L9)</formula>
    </cfRule>
  </conditionalFormatting>
  <conditionalFormatting sqref="L40">
    <cfRule type="expression" dxfId="0" priority="42">
      <formula>IF($H40="",FALSE,#REF!&lt;&gt;$H40)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　月　　日～　　　　　　　　月　　日配布,6月13日～　　  　　　　6月19日配布,6月27日～ 　　　 　　　7月3日配布,7月11日～　　　　　  　7月17日配布,7月25日～　　　　　　　7月31日配布,8月15日～　　　　　　　8月21日配布"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934B-69B9-42F1-AF49-9B8F8D698A08}">
  <sheetPr>
    <pageSetUpPr fitToPage="1"/>
  </sheetPr>
  <dimension ref="A1:K38"/>
  <sheetViews>
    <sheetView view="pageBreakPreview" zoomScaleNormal="100" zoomScaleSheetLayoutView="100" workbookViewId="0">
      <selection sqref="A1:E1"/>
    </sheetView>
  </sheetViews>
  <sheetFormatPr defaultColWidth="8.09765625" defaultRowHeight="13.2" x14ac:dyDescent="0.45"/>
  <cols>
    <col min="1" max="1" width="5.796875" style="39" customWidth="1"/>
    <col min="2" max="2" width="6.59765625" style="39" customWidth="1"/>
    <col min="3" max="3" width="12.59765625" style="40" customWidth="1"/>
    <col min="4" max="4" width="14.19921875" style="42" customWidth="1"/>
    <col min="5" max="5" width="7.296875" style="42" customWidth="1"/>
    <col min="6" max="6" width="13.3984375" style="43" customWidth="1"/>
    <col min="7" max="7" width="16.296875" style="43" customWidth="1"/>
    <col min="8" max="8" width="16.296875" style="44" customWidth="1"/>
    <col min="9" max="16384" width="8.09765625" style="39"/>
  </cols>
  <sheetData>
    <row r="1" spans="1:11" s="38" customFormat="1" ht="17.25" customHeight="1" x14ac:dyDescent="0.45">
      <c r="A1" s="356" t="s">
        <v>523</v>
      </c>
      <c r="B1" s="356"/>
      <c r="C1" s="356"/>
      <c r="D1" s="356"/>
      <c r="E1" s="356"/>
      <c r="F1" s="36"/>
      <c r="G1" s="357" t="s">
        <v>524</v>
      </c>
      <c r="H1" s="357"/>
    </row>
    <row r="2" spans="1:11" ht="34.5" customHeight="1" x14ac:dyDescent="0.45">
      <c r="D2" s="41" t="s">
        <v>525</v>
      </c>
      <c r="F2" s="39"/>
      <c r="I2" s="45"/>
      <c r="K2"/>
    </row>
    <row r="3" spans="1:11" ht="30" customHeight="1" x14ac:dyDescent="0.45">
      <c r="A3" s="358" t="str">
        <f>A6</f>
        <v>2025年</v>
      </c>
      <c r="B3" s="358"/>
      <c r="C3" s="358"/>
      <c r="D3" s="46" t="s">
        <v>526</v>
      </c>
      <c r="E3" s="47"/>
      <c r="F3" s="47"/>
      <c r="G3" s="47"/>
      <c r="H3" s="47"/>
    </row>
    <row r="4" spans="1:11" ht="24.75" customHeight="1" thickBot="1" x14ac:dyDescent="0.5">
      <c r="A4" s="359" t="s">
        <v>557</v>
      </c>
      <c r="B4" s="359"/>
      <c r="C4" s="359"/>
      <c r="D4" s="359"/>
      <c r="E4" s="359"/>
      <c r="F4" s="359"/>
      <c r="G4" s="359"/>
      <c r="H4" s="359"/>
    </row>
    <row r="5" spans="1:11" ht="30" customHeight="1" thickBot="1" x14ac:dyDescent="0.5">
      <c r="A5" s="360"/>
      <c r="B5" s="361"/>
      <c r="C5" s="362"/>
      <c r="D5" s="363" t="s">
        <v>527</v>
      </c>
      <c r="E5" s="364"/>
      <c r="F5" s="365"/>
      <c r="G5" s="48" t="s">
        <v>528</v>
      </c>
      <c r="H5" s="49" t="s">
        <v>529</v>
      </c>
    </row>
    <row r="6" spans="1:11" s="57" customFormat="1" ht="30" customHeight="1" thickTop="1" thickBot="1" x14ac:dyDescent="0.5">
      <c r="A6" s="352" t="s">
        <v>556</v>
      </c>
      <c r="B6" s="50" t="s">
        <v>530</v>
      </c>
      <c r="C6" s="104">
        <v>45675</v>
      </c>
      <c r="D6" s="81">
        <f t="shared" ref="D6:D19" si="0">C6-8</f>
        <v>45667</v>
      </c>
      <c r="E6" s="82" t="s">
        <v>531</v>
      </c>
      <c r="F6" s="83">
        <f t="shared" ref="F6:F19" si="1">D6+6</f>
        <v>45673</v>
      </c>
      <c r="G6" s="87">
        <v>45650</v>
      </c>
      <c r="H6" s="88">
        <f t="shared" ref="H6:H11" si="2">G6+1</f>
        <v>45651</v>
      </c>
    </row>
    <row r="7" spans="1:11" s="57" customFormat="1" ht="30" customHeight="1" thickTop="1" x14ac:dyDescent="0.45">
      <c r="A7" s="353"/>
      <c r="B7" s="349" t="s">
        <v>533</v>
      </c>
      <c r="C7" s="51">
        <v>45689</v>
      </c>
      <c r="D7" s="52">
        <f t="shared" si="0"/>
        <v>45681</v>
      </c>
      <c r="E7" s="53" t="s">
        <v>532</v>
      </c>
      <c r="F7" s="54">
        <f t="shared" si="1"/>
        <v>45687</v>
      </c>
      <c r="G7" s="55">
        <v>45665</v>
      </c>
      <c r="H7" s="56">
        <f t="shared" si="2"/>
        <v>45666</v>
      </c>
    </row>
    <row r="8" spans="1:11" s="57" customFormat="1" ht="30" customHeight="1" thickBot="1" x14ac:dyDescent="0.5">
      <c r="A8" s="353"/>
      <c r="B8" s="350"/>
      <c r="C8" s="58">
        <v>45703</v>
      </c>
      <c r="D8" s="59">
        <f t="shared" si="0"/>
        <v>45695</v>
      </c>
      <c r="E8" s="60" t="s">
        <v>532</v>
      </c>
      <c r="F8" s="61">
        <f t="shared" si="1"/>
        <v>45701</v>
      </c>
      <c r="G8" s="62">
        <v>45686</v>
      </c>
      <c r="H8" s="63">
        <f t="shared" si="2"/>
        <v>45687</v>
      </c>
    </row>
    <row r="9" spans="1:11" s="57" customFormat="1" ht="30" customHeight="1" thickTop="1" x14ac:dyDescent="0.45">
      <c r="A9" s="353"/>
      <c r="B9" s="349" t="s">
        <v>534</v>
      </c>
      <c r="C9" s="103">
        <v>45717</v>
      </c>
      <c r="D9" s="84">
        <f t="shared" si="0"/>
        <v>45709</v>
      </c>
      <c r="E9" s="85" t="s">
        <v>532</v>
      </c>
      <c r="F9" s="86">
        <f t="shared" si="1"/>
        <v>45715</v>
      </c>
      <c r="G9" s="89">
        <v>45693</v>
      </c>
      <c r="H9" s="90">
        <f t="shared" si="2"/>
        <v>45694</v>
      </c>
    </row>
    <row r="10" spans="1:11" s="57" customFormat="1" ht="30" customHeight="1" x14ac:dyDescent="0.45">
      <c r="A10" s="353"/>
      <c r="B10" s="355"/>
      <c r="C10" s="102">
        <v>45731</v>
      </c>
      <c r="D10" s="101">
        <f t="shared" si="0"/>
        <v>45723</v>
      </c>
      <c r="E10" s="100" t="s">
        <v>532</v>
      </c>
      <c r="F10" s="99">
        <f t="shared" si="1"/>
        <v>45729</v>
      </c>
      <c r="G10" s="98">
        <v>45714</v>
      </c>
      <c r="H10" s="91">
        <f t="shared" si="2"/>
        <v>45715</v>
      </c>
    </row>
    <row r="11" spans="1:11" s="57" customFormat="1" ht="30" customHeight="1" thickBot="1" x14ac:dyDescent="0.5">
      <c r="A11" s="353"/>
      <c r="B11" s="350"/>
      <c r="C11" s="58">
        <v>45745</v>
      </c>
      <c r="D11" s="59">
        <f t="shared" si="0"/>
        <v>45737</v>
      </c>
      <c r="E11" s="60" t="s">
        <v>532</v>
      </c>
      <c r="F11" s="61">
        <f t="shared" si="1"/>
        <v>45743</v>
      </c>
      <c r="G11" s="62">
        <v>45721</v>
      </c>
      <c r="H11" s="63">
        <f t="shared" si="2"/>
        <v>45722</v>
      </c>
    </row>
    <row r="12" spans="1:11" s="57" customFormat="1" ht="30" customHeight="1" thickTop="1" x14ac:dyDescent="0.45">
      <c r="A12" s="353"/>
      <c r="B12" s="349" t="s">
        <v>535</v>
      </c>
      <c r="C12" s="51">
        <v>45759</v>
      </c>
      <c r="D12" s="52">
        <f t="shared" si="0"/>
        <v>45751</v>
      </c>
      <c r="E12" s="53" t="s">
        <v>532</v>
      </c>
      <c r="F12" s="54">
        <f t="shared" si="1"/>
        <v>45757</v>
      </c>
      <c r="G12" s="55">
        <v>45742</v>
      </c>
      <c r="H12" s="56">
        <f>G12+2</f>
        <v>45744</v>
      </c>
    </row>
    <row r="13" spans="1:11" s="57" customFormat="1" ht="30" customHeight="1" thickBot="1" x14ac:dyDescent="0.5">
      <c r="A13" s="353"/>
      <c r="B13" s="350"/>
      <c r="C13" s="58">
        <v>45773</v>
      </c>
      <c r="D13" s="59">
        <f t="shared" si="0"/>
        <v>45765</v>
      </c>
      <c r="E13" s="60" t="s">
        <v>532</v>
      </c>
      <c r="F13" s="61">
        <f t="shared" si="1"/>
        <v>45771</v>
      </c>
      <c r="G13" s="62">
        <v>45756</v>
      </c>
      <c r="H13" s="63">
        <f t="shared" ref="H13:H29" si="3">G13+1</f>
        <v>45757</v>
      </c>
    </row>
    <row r="14" spans="1:11" s="57" customFormat="1" ht="30" customHeight="1" thickTop="1" x14ac:dyDescent="0.45">
      <c r="A14" s="353"/>
      <c r="B14" s="349" t="s">
        <v>536</v>
      </c>
      <c r="C14" s="51">
        <v>45794</v>
      </c>
      <c r="D14" s="52">
        <f t="shared" si="0"/>
        <v>45786</v>
      </c>
      <c r="E14" s="53" t="s">
        <v>532</v>
      </c>
      <c r="F14" s="54">
        <f t="shared" si="1"/>
        <v>45792</v>
      </c>
      <c r="G14" s="55">
        <v>45774</v>
      </c>
      <c r="H14" s="56">
        <f t="shared" si="3"/>
        <v>45775</v>
      </c>
    </row>
    <row r="15" spans="1:11" s="57" customFormat="1" ht="30" customHeight="1" thickBot="1" x14ac:dyDescent="0.5">
      <c r="A15" s="353"/>
      <c r="B15" s="350"/>
      <c r="C15" s="58">
        <v>45808</v>
      </c>
      <c r="D15" s="59">
        <f t="shared" si="0"/>
        <v>45800</v>
      </c>
      <c r="E15" s="60" t="s">
        <v>532</v>
      </c>
      <c r="F15" s="61">
        <f t="shared" si="1"/>
        <v>45806</v>
      </c>
      <c r="G15" s="62">
        <v>45784</v>
      </c>
      <c r="H15" s="63">
        <f t="shared" si="3"/>
        <v>45785</v>
      </c>
    </row>
    <row r="16" spans="1:11" s="57" customFormat="1" ht="30" customHeight="1" thickTop="1" x14ac:dyDescent="0.45">
      <c r="A16" s="353"/>
      <c r="B16" s="349" t="s">
        <v>537</v>
      </c>
      <c r="C16" s="51">
        <v>45822</v>
      </c>
      <c r="D16" s="52">
        <f t="shared" si="0"/>
        <v>45814</v>
      </c>
      <c r="E16" s="53" t="s">
        <v>532</v>
      </c>
      <c r="F16" s="54">
        <f t="shared" si="1"/>
        <v>45820</v>
      </c>
      <c r="G16" s="55">
        <v>45805</v>
      </c>
      <c r="H16" s="56">
        <f t="shared" si="3"/>
        <v>45806</v>
      </c>
    </row>
    <row r="17" spans="1:8" s="57" customFormat="1" ht="30" customHeight="1" thickBot="1" x14ac:dyDescent="0.5">
      <c r="A17" s="353"/>
      <c r="B17" s="350"/>
      <c r="C17" s="58">
        <v>45836</v>
      </c>
      <c r="D17" s="59">
        <f t="shared" si="0"/>
        <v>45828</v>
      </c>
      <c r="E17" s="60" t="s">
        <v>532</v>
      </c>
      <c r="F17" s="61">
        <f t="shared" si="1"/>
        <v>45834</v>
      </c>
      <c r="G17" s="62">
        <v>45817</v>
      </c>
      <c r="H17" s="63">
        <f t="shared" si="3"/>
        <v>45818</v>
      </c>
    </row>
    <row r="18" spans="1:8" ht="30" customHeight="1" thickTop="1" x14ac:dyDescent="0.45">
      <c r="A18" s="353"/>
      <c r="B18" s="349" t="s">
        <v>538</v>
      </c>
      <c r="C18" s="51">
        <v>45850</v>
      </c>
      <c r="D18" s="52">
        <f t="shared" si="0"/>
        <v>45842</v>
      </c>
      <c r="E18" s="53" t="s">
        <v>532</v>
      </c>
      <c r="F18" s="54">
        <f t="shared" si="1"/>
        <v>45848</v>
      </c>
      <c r="G18" s="55">
        <v>45833</v>
      </c>
      <c r="H18" s="56">
        <f t="shared" si="3"/>
        <v>45834</v>
      </c>
    </row>
    <row r="19" spans="1:8" ht="30" customHeight="1" thickBot="1" x14ac:dyDescent="0.5">
      <c r="A19" s="353"/>
      <c r="B19" s="350"/>
      <c r="C19" s="58">
        <v>45864</v>
      </c>
      <c r="D19" s="59">
        <f t="shared" si="0"/>
        <v>45856</v>
      </c>
      <c r="E19" s="60" t="s">
        <v>532</v>
      </c>
      <c r="F19" s="61">
        <f t="shared" si="1"/>
        <v>45862</v>
      </c>
      <c r="G19" s="62">
        <v>45847</v>
      </c>
      <c r="H19" s="63">
        <f t="shared" si="3"/>
        <v>45848</v>
      </c>
    </row>
    <row r="20" spans="1:8" ht="30" customHeight="1" thickTop="1" x14ac:dyDescent="0.45">
      <c r="A20" s="353"/>
      <c r="B20" s="349" t="s">
        <v>539</v>
      </c>
      <c r="C20" s="51">
        <v>45878</v>
      </c>
      <c r="D20" s="52">
        <v>45873</v>
      </c>
      <c r="E20" s="53" t="s">
        <v>532</v>
      </c>
      <c r="F20" s="54">
        <f>D20+7</f>
        <v>45880</v>
      </c>
      <c r="G20" s="55">
        <v>45861</v>
      </c>
      <c r="H20" s="56">
        <f t="shared" si="3"/>
        <v>45862</v>
      </c>
    </row>
    <row r="21" spans="1:8" ht="30" customHeight="1" thickBot="1" x14ac:dyDescent="0.5">
      <c r="A21" s="353"/>
      <c r="B21" s="350"/>
      <c r="C21" s="58">
        <v>45899</v>
      </c>
      <c r="D21" s="59">
        <f t="shared" ref="D21:D29" si="4">C21-8</f>
        <v>45891</v>
      </c>
      <c r="E21" s="60" t="s">
        <v>532</v>
      </c>
      <c r="F21" s="61">
        <f t="shared" ref="F21:F29" si="5">D21+6</f>
        <v>45897</v>
      </c>
      <c r="G21" s="62">
        <v>45869</v>
      </c>
      <c r="H21" s="63">
        <f t="shared" si="3"/>
        <v>45870</v>
      </c>
    </row>
    <row r="22" spans="1:8" ht="30" customHeight="1" thickTop="1" x14ac:dyDescent="0.45">
      <c r="A22" s="353"/>
      <c r="B22" s="349" t="s">
        <v>540</v>
      </c>
      <c r="C22" s="51">
        <v>45913</v>
      </c>
      <c r="D22" s="52">
        <f t="shared" si="4"/>
        <v>45905</v>
      </c>
      <c r="E22" s="53" t="s">
        <v>532</v>
      </c>
      <c r="F22" s="54">
        <f t="shared" si="5"/>
        <v>45911</v>
      </c>
      <c r="G22" s="55">
        <v>45896</v>
      </c>
      <c r="H22" s="56">
        <f t="shared" si="3"/>
        <v>45897</v>
      </c>
    </row>
    <row r="23" spans="1:8" ht="30" customHeight="1" thickBot="1" x14ac:dyDescent="0.5">
      <c r="A23" s="353"/>
      <c r="B23" s="350"/>
      <c r="C23" s="58">
        <v>45927</v>
      </c>
      <c r="D23" s="59">
        <f t="shared" si="4"/>
        <v>45919</v>
      </c>
      <c r="E23" s="60" t="s">
        <v>532</v>
      </c>
      <c r="F23" s="61">
        <f t="shared" si="5"/>
        <v>45925</v>
      </c>
      <c r="G23" s="62">
        <v>45903</v>
      </c>
      <c r="H23" s="63">
        <f t="shared" si="3"/>
        <v>45904</v>
      </c>
    </row>
    <row r="24" spans="1:8" ht="30" customHeight="1" thickTop="1" x14ac:dyDescent="0.45">
      <c r="A24" s="353"/>
      <c r="B24" s="349" t="s">
        <v>541</v>
      </c>
      <c r="C24" s="51">
        <v>45941</v>
      </c>
      <c r="D24" s="52">
        <f t="shared" si="4"/>
        <v>45933</v>
      </c>
      <c r="E24" s="53" t="s">
        <v>532</v>
      </c>
      <c r="F24" s="54">
        <f t="shared" si="5"/>
        <v>45939</v>
      </c>
      <c r="G24" s="55">
        <v>45923</v>
      </c>
      <c r="H24" s="56">
        <f t="shared" si="3"/>
        <v>45924</v>
      </c>
    </row>
    <row r="25" spans="1:8" ht="30" customHeight="1" thickBot="1" x14ac:dyDescent="0.5">
      <c r="A25" s="353"/>
      <c r="B25" s="350"/>
      <c r="C25" s="58">
        <v>45955</v>
      </c>
      <c r="D25" s="59">
        <f t="shared" si="4"/>
        <v>45947</v>
      </c>
      <c r="E25" s="60" t="s">
        <v>532</v>
      </c>
      <c r="F25" s="61">
        <f t="shared" si="5"/>
        <v>45953</v>
      </c>
      <c r="G25" s="62">
        <v>45937</v>
      </c>
      <c r="H25" s="63">
        <f t="shared" si="3"/>
        <v>45938</v>
      </c>
    </row>
    <row r="26" spans="1:8" ht="30" customHeight="1" thickTop="1" x14ac:dyDescent="0.45">
      <c r="A26" s="353"/>
      <c r="B26" s="349" t="s">
        <v>542</v>
      </c>
      <c r="C26" s="51">
        <v>45969</v>
      </c>
      <c r="D26" s="52">
        <f t="shared" si="4"/>
        <v>45961</v>
      </c>
      <c r="E26" s="53" t="s">
        <v>532</v>
      </c>
      <c r="F26" s="54">
        <f t="shared" si="5"/>
        <v>45967</v>
      </c>
      <c r="G26" s="55">
        <v>45951</v>
      </c>
      <c r="H26" s="56">
        <f t="shared" si="3"/>
        <v>45952</v>
      </c>
    </row>
    <row r="27" spans="1:8" ht="30" customHeight="1" thickBot="1" x14ac:dyDescent="0.5">
      <c r="A27" s="353"/>
      <c r="B27" s="350"/>
      <c r="C27" s="58">
        <v>45983</v>
      </c>
      <c r="D27" s="59">
        <f t="shared" si="4"/>
        <v>45975</v>
      </c>
      <c r="E27" s="60" t="s">
        <v>532</v>
      </c>
      <c r="F27" s="61">
        <f t="shared" si="5"/>
        <v>45981</v>
      </c>
      <c r="G27" s="62">
        <v>45966</v>
      </c>
      <c r="H27" s="63">
        <f t="shared" si="3"/>
        <v>45967</v>
      </c>
    </row>
    <row r="28" spans="1:8" ht="30" customHeight="1" thickTop="1" x14ac:dyDescent="0.45">
      <c r="A28" s="353"/>
      <c r="B28" s="349" t="s">
        <v>543</v>
      </c>
      <c r="C28" s="51">
        <v>45997</v>
      </c>
      <c r="D28" s="52">
        <f t="shared" si="4"/>
        <v>45989</v>
      </c>
      <c r="E28" s="53" t="s">
        <v>532</v>
      </c>
      <c r="F28" s="54">
        <f t="shared" si="5"/>
        <v>45995</v>
      </c>
      <c r="G28" s="64">
        <v>45979</v>
      </c>
      <c r="H28" s="56">
        <f t="shared" si="3"/>
        <v>45980</v>
      </c>
    </row>
    <row r="29" spans="1:8" ht="30" customHeight="1" thickBot="1" x14ac:dyDescent="0.5">
      <c r="A29" s="354"/>
      <c r="B29" s="351"/>
      <c r="C29" s="65">
        <v>46011</v>
      </c>
      <c r="D29" s="66">
        <f t="shared" si="4"/>
        <v>46003</v>
      </c>
      <c r="E29" s="67" t="s">
        <v>532</v>
      </c>
      <c r="F29" s="68">
        <f t="shared" si="5"/>
        <v>46009</v>
      </c>
      <c r="G29" s="69">
        <v>45994</v>
      </c>
      <c r="H29" s="70">
        <f t="shared" si="3"/>
        <v>45995</v>
      </c>
    </row>
    <row r="30" spans="1:8" ht="18" customHeight="1" x14ac:dyDescent="0.45">
      <c r="A30" s="71" t="s">
        <v>544</v>
      </c>
      <c r="B30" s="72"/>
      <c r="C30" s="73"/>
      <c r="D30" s="43"/>
      <c r="F30" s="74"/>
      <c r="G30" s="74"/>
    </row>
    <row r="31" spans="1:8" ht="18" customHeight="1" x14ac:dyDescent="0.45">
      <c r="A31" s="97" t="s">
        <v>545</v>
      </c>
      <c r="B31" s="76"/>
      <c r="C31" s="76"/>
      <c r="D31" s="77"/>
      <c r="E31" s="78"/>
      <c r="F31" s="76"/>
      <c r="G31" s="76"/>
      <c r="H31" s="76"/>
    </row>
    <row r="32" spans="1:8" ht="18" customHeight="1" x14ac:dyDescent="0.45">
      <c r="A32" s="97" t="s">
        <v>555</v>
      </c>
      <c r="B32" s="72"/>
      <c r="C32" s="73"/>
      <c r="D32" s="43"/>
      <c r="F32" s="74"/>
      <c r="G32" s="74"/>
    </row>
    <row r="33" spans="1:8" ht="18" customHeight="1" x14ac:dyDescent="0.45">
      <c r="A33" s="97" t="s">
        <v>547</v>
      </c>
      <c r="B33" s="76"/>
      <c r="C33" s="76"/>
      <c r="D33" s="77"/>
      <c r="E33" s="78"/>
      <c r="F33" s="76"/>
      <c r="G33" s="76"/>
      <c r="H33" s="76"/>
    </row>
    <row r="34" spans="1:8" ht="18" customHeight="1" x14ac:dyDescent="0.45">
      <c r="A34" s="79" t="s">
        <v>548</v>
      </c>
    </row>
    <row r="35" spans="1:8" ht="18" customHeight="1" x14ac:dyDescent="0.45">
      <c r="A35" s="97" t="s">
        <v>554</v>
      </c>
    </row>
    <row r="36" spans="1:8" ht="18" customHeight="1" x14ac:dyDescent="0.45">
      <c r="A36" s="71" t="s">
        <v>550</v>
      </c>
      <c r="B36" s="72"/>
      <c r="C36" s="73"/>
      <c r="D36" s="43"/>
      <c r="F36" s="74"/>
      <c r="G36" s="74"/>
    </row>
    <row r="37" spans="1:8" ht="16.5" customHeight="1" x14ac:dyDescent="0.45"/>
    <row r="38" spans="1:8" ht="16.5" customHeight="1" x14ac:dyDescent="0.45">
      <c r="C38" s="73"/>
      <c r="D38" s="43"/>
      <c r="F38" s="74"/>
      <c r="G38" s="74"/>
    </row>
  </sheetData>
  <mergeCells count="18">
    <mergeCell ref="A1:E1"/>
    <mergeCell ref="G1:H1"/>
    <mergeCell ref="A3:C3"/>
    <mergeCell ref="A4:H4"/>
    <mergeCell ref="A5:C5"/>
    <mergeCell ref="D5:F5"/>
    <mergeCell ref="B26:B27"/>
    <mergeCell ref="B28:B29"/>
    <mergeCell ref="A6:A29"/>
    <mergeCell ref="B7:B8"/>
    <mergeCell ref="B9:B11"/>
    <mergeCell ref="B12:B13"/>
    <mergeCell ref="B14:B15"/>
    <mergeCell ref="B16:B17"/>
    <mergeCell ref="B18:B19"/>
    <mergeCell ref="B20:B21"/>
    <mergeCell ref="B22:B23"/>
    <mergeCell ref="B24:B2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242F-C653-41AC-B3CF-3CC8DCD06A96}">
  <sheetPr>
    <pageSetUpPr fitToPage="1"/>
  </sheetPr>
  <dimension ref="A1:G36"/>
  <sheetViews>
    <sheetView view="pageBreakPreview" topLeftCell="A2" zoomScaleNormal="115" zoomScaleSheetLayoutView="100" workbookViewId="0">
      <selection activeCell="A2" sqref="A2:D2"/>
    </sheetView>
  </sheetViews>
  <sheetFormatPr defaultColWidth="8.09765625" defaultRowHeight="13.2" x14ac:dyDescent="0.45"/>
  <cols>
    <col min="1" max="1" width="5.796875" style="39" customWidth="1"/>
    <col min="2" max="2" width="6.59765625" style="39" customWidth="1"/>
    <col min="3" max="3" width="15.19921875" style="42" customWidth="1"/>
    <col min="4" max="4" width="6.8984375" style="42" customWidth="1"/>
    <col min="5" max="5" width="15.19921875" style="43" customWidth="1"/>
    <col min="6" max="6" width="32.09765625" style="44" customWidth="1"/>
    <col min="7" max="16384" width="8.09765625" style="39"/>
  </cols>
  <sheetData>
    <row r="1" spans="1:7" x14ac:dyDescent="0.45">
      <c r="B1" s="39">
        <v>6</v>
      </c>
    </row>
    <row r="2" spans="1:7" s="38" customFormat="1" ht="16.8" customHeight="1" x14ac:dyDescent="0.45">
      <c r="A2" s="356"/>
      <c r="B2" s="356"/>
      <c r="C2" s="356"/>
      <c r="D2" s="356"/>
      <c r="E2" s="36"/>
      <c r="F2" s="37" t="s">
        <v>558</v>
      </c>
    </row>
    <row r="3" spans="1:7" ht="24" customHeight="1" x14ac:dyDescent="0.45">
      <c r="A3" s="370" t="str">
        <f>A7</f>
        <v>2025年</v>
      </c>
      <c r="B3" s="370"/>
      <c r="C3" s="371" t="s">
        <v>551</v>
      </c>
      <c r="D3" s="371"/>
      <c r="E3" s="371"/>
      <c r="F3" s="371"/>
      <c r="G3" s="45"/>
    </row>
    <row r="4" spans="1:7" ht="24" customHeight="1" x14ac:dyDescent="0.45">
      <c r="A4" s="370"/>
      <c r="B4" s="370"/>
      <c r="C4" s="371"/>
      <c r="D4" s="371"/>
      <c r="E4" s="371"/>
      <c r="F4" s="371"/>
    </row>
    <row r="5" spans="1:7" ht="30" customHeight="1" thickBot="1" x14ac:dyDescent="0.5">
      <c r="A5" s="372" t="s">
        <v>552</v>
      </c>
      <c r="B5" s="372"/>
      <c r="C5" s="372"/>
      <c r="D5" s="372"/>
      <c r="E5" s="372"/>
      <c r="F5" s="372"/>
    </row>
    <row r="6" spans="1:7" ht="30" customHeight="1" thickBot="1" x14ac:dyDescent="0.5">
      <c r="A6" s="360"/>
      <c r="B6" s="361"/>
      <c r="C6" s="363" t="s">
        <v>527</v>
      </c>
      <c r="D6" s="364"/>
      <c r="E6" s="365"/>
      <c r="F6" s="49" t="s">
        <v>559</v>
      </c>
    </row>
    <row r="7" spans="1:7" s="57" customFormat="1" ht="30" customHeight="1" thickTop="1" thickBot="1" x14ac:dyDescent="0.5">
      <c r="A7" s="352" t="s">
        <v>556</v>
      </c>
      <c r="B7" s="80" t="s">
        <v>530</v>
      </c>
      <c r="C7" s="81">
        <v>45674</v>
      </c>
      <c r="D7" s="82" t="s">
        <v>531</v>
      </c>
      <c r="E7" s="83">
        <f>C7+$B$1</f>
        <v>45680</v>
      </c>
      <c r="F7" s="88">
        <v>45663</v>
      </c>
    </row>
    <row r="8" spans="1:7" s="57" customFormat="1" ht="30" customHeight="1" thickTop="1" x14ac:dyDescent="0.45">
      <c r="A8" s="353"/>
      <c r="B8" s="366" t="s">
        <v>533</v>
      </c>
      <c r="C8" s="81">
        <v>45688</v>
      </c>
      <c r="D8" s="82" t="s">
        <v>532</v>
      </c>
      <c r="E8" s="83">
        <f>C8+$B$1</f>
        <v>45694</v>
      </c>
      <c r="F8" s="88">
        <v>45679</v>
      </c>
    </row>
    <row r="9" spans="1:7" s="57" customFormat="1" ht="30" customHeight="1" thickBot="1" x14ac:dyDescent="0.5">
      <c r="A9" s="353"/>
      <c r="B9" s="367"/>
      <c r="C9" s="59">
        <v>45702</v>
      </c>
      <c r="D9" s="60" t="s">
        <v>531</v>
      </c>
      <c r="E9" s="61">
        <f t="shared" ref="E9:E28" si="0">C9+$B$1</f>
        <v>45708</v>
      </c>
      <c r="F9" s="63">
        <v>45693</v>
      </c>
    </row>
    <row r="10" spans="1:7" s="57" customFormat="1" ht="30" customHeight="1" thickTop="1" x14ac:dyDescent="0.45">
      <c r="A10" s="353"/>
      <c r="B10" s="366" t="s">
        <v>534</v>
      </c>
      <c r="C10" s="52">
        <v>45716</v>
      </c>
      <c r="D10" s="53" t="s">
        <v>531</v>
      </c>
      <c r="E10" s="54">
        <f t="shared" si="0"/>
        <v>45722</v>
      </c>
      <c r="F10" s="56">
        <v>45707</v>
      </c>
    </row>
    <row r="11" spans="1:7" s="57" customFormat="1" ht="30" customHeight="1" thickBot="1" x14ac:dyDescent="0.5">
      <c r="A11" s="353"/>
      <c r="B11" s="367"/>
      <c r="C11" s="84">
        <v>45730</v>
      </c>
      <c r="D11" s="85" t="s">
        <v>532</v>
      </c>
      <c r="E11" s="86">
        <f t="shared" si="0"/>
        <v>45736</v>
      </c>
      <c r="F11" s="63">
        <v>45721</v>
      </c>
    </row>
    <row r="12" spans="1:7" s="57" customFormat="1" ht="30" customHeight="1" thickTop="1" thickBot="1" x14ac:dyDescent="0.5">
      <c r="A12" s="353"/>
      <c r="B12" s="80" t="s">
        <v>535</v>
      </c>
      <c r="C12" s="81">
        <v>45758</v>
      </c>
      <c r="D12" s="82" t="s">
        <v>531</v>
      </c>
      <c r="E12" s="83">
        <f t="shared" si="0"/>
        <v>45764</v>
      </c>
      <c r="F12" s="88">
        <v>45749</v>
      </c>
    </row>
    <row r="13" spans="1:7" s="57" customFormat="1" ht="30" customHeight="1" thickTop="1" x14ac:dyDescent="0.45">
      <c r="A13" s="353"/>
      <c r="B13" s="366" t="s">
        <v>536</v>
      </c>
      <c r="C13" s="81">
        <v>45772</v>
      </c>
      <c r="D13" s="82" t="s">
        <v>532</v>
      </c>
      <c r="E13" s="83">
        <f t="shared" si="0"/>
        <v>45778</v>
      </c>
      <c r="F13" s="88">
        <v>45763</v>
      </c>
    </row>
    <row r="14" spans="1:7" s="57" customFormat="1" ht="30" customHeight="1" thickBot="1" x14ac:dyDescent="0.5">
      <c r="A14" s="353"/>
      <c r="B14" s="367"/>
      <c r="C14" s="59">
        <v>45793</v>
      </c>
      <c r="D14" s="60" t="s">
        <v>531</v>
      </c>
      <c r="E14" s="61">
        <f t="shared" si="0"/>
        <v>45799</v>
      </c>
      <c r="F14" s="63">
        <v>45784</v>
      </c>
    </row>
    <row r="15" spans="1:7" s="57" customFormat="1" ht="30" customHeight="1" thickTop="1" thickBot="1" x14ac:dyDescent="0.5">
      <c r="A15" s="353"/>
      <c r="B15" s="50" t="s">
        <v>537</v>
      </c>
      <c r="C15" s="81">
        <v>45821</v>
      </c>
      <c r="D15" s="82" t="s">
        <v>531</v>
      </c>
      <c r="E15" s="83">
        <f t="shared" si="0"/>
        <v>45827</v>
      </c>
      <c r="F15" s="88">
        <v>45812</v>
      </c>
    </row>
    <row r="16" spans="1:7" s="57" customFormat="1" ht="30" customHeight="1" thickTop="1" x14ac:dyDescent="0.45">
      <c r="A16" s="353"/>
      <c r="B16" s="366" t="s">
        <v>538</v>
      </c>
      <c r="C16" s="81">
        <v>45835</v>
      </c>
      <c r="D16" s="82" t="s">
        <v>532</v>
      </c>
      <c r="E16" s="83">
        <f t="shared" si="0"/>
        <v>45841</v>
      </c>
      <c r="F16" s="88">
        <v>45826</v>
      </c>
    </row>
    <row r="17" spans="1:6" ht="30" customHeight="1" x14ac:dyDescent="0.45">
      <c r="A17" s="353"/>
      <c r="B17" s="368"/>
      <c r="C17" s="101">
        <v>45849</v>
      </c>
      <c r="D17" s="100" t="s">
        <v>531</v>
      </c>
      <c r="E17" s="99">
        <f t="shared" si="0"/>
        <v>45855</v>
      </c>
      <c r="F17" s="91">
        <v>45840</v>
      </c>
    </row>
    <row r="18" spans="1:6" ht="30" customHeight="1" thickBot="1" x14ac:dyDescent="0.5">
      <c r="A18" s="353"/>
      <c r="B18" s="367"/>
      <c r="C18" s="59">
        <v>45863</v>
      </c>
      <c r="D18" s="60" t="s">
        <v>532</v>
      </c>
      <c r="E18" s="61">
        <f t="shared" si="0"/>
        <v>45869</v>
      </c>
      <c r="F18" s="63">
        <v>45854</v>
      </c>
    </row>
    <row r="19" spans="1:6" ht="30" customHeight="1" thickTop="1" thickBot="1" x14ac:dyDescent="0.5">
      <c r="A19" s="353"/>
      <c r="B19" s="80" t="s">
        <v>539</v>
      </c>
      <c r="C19" s="81">
        <v>45884</v>
      </c>
      <c r="D19" s="82" t="s">
        <v>531</v>
      </c>
      <c r="E19" s="83">
        <f t="shared" si="0"/>
        <v>45890</v>
      </c>
      <c r="F19" s="88">
        <v>45875</v>
      </c>
    </row>
    <row r="20" spans="1:6" ht="30" customHeight="1" thickTop="1" x14ac:dyDescent="0.45">
      <c r="A20" s="353"/>
      <c r="B20" s="366" t="s">
        <v>553</v>
      </c>
      <c r="C20" s="81">
        <v>45898</v>
      </c>
      <c r="D20" s="82" t="s">
        <v>532</v>
      </c>
      <c r="E20" s="83">
        <f t="shared" si="0"/>
        <v>45904</v>
      </c>
      <c r="F20" s="88">
        <v>45889</v>
      </c>
    </row>
    <row r="21" spans="1:6" ht="30" customHeight="1" thickBot="1" x14ac:dyDescent="0.5">
      <c r="A21" s="353"/>
      <c r="B21" s="367"/>
      <c r="C21" s="59">
        <v>45912</v>
      </c>
      <c r="D21" s="60" t="s">
        <v>532</v>
      </c>
      <c r="E21" s="61">
        <f t="shared" si="0"/>
        <v>45918</v>
      </c>
      <c r="F21" s="63">
        <v>45903</v>
      </c>
    </row>
    <row r="22" spans="1:6" ht="30" customHeight="1" thickTop="1" x14ac:dyDescent="0.45">
      <c r="A22" s="353"/>
      <c r="B22" s="366" t="s">
        <v>541</v>
      </c>
      <c r="C22" s="81">
        <v>45926</v>
      </c>
      <c r="D22" s="82" t="s">
        <v>531</v>
      </c>
      <c r="E22" s="83">
        <f t="shared" si="0"/>
        <v>45932</v>
      </c>
      <c r="F22" s="88">
        <v>45917</v>
      </c>
    </row>
    <row r="23" spans="1:6" ht="30" customHeight="1" x14ac:dyDescent="0.45">
      <c r="A23" s="353"/>
      <c r="B23" s="368"/>
      <c r="C23" s="101">
        <v>45940</v>
      </c>
      <c r="D23" s="100" t="s">
        <v>532</v>
      </c>
      <c r="E23" s="99">
        <f t="shared" si="0"/>
        <v>45946</v>
      </c>
      <c r="F23" s="91">
        <v>45931</v>
      </c>
    </row>
    <row r="24" spans="1:6" ht="30" customHeight="1" thickBot="1" x14ac:dyDescent="0.5">
      <c r="A24" s="353"/>
      <c r="B24" s="367"/>
      <c r="C24" s="59">
        <v>45954</v>
      </c>
      <c r="D24" s="60" t="s">
        <v>531</v>
      </c>
      <c r="E24" s="61">
        <f t="shared" si="0"/>
        <v>45960</v>
      </c>
      <c r="F24" s="63">
        <v>45945</v>
      </c>
    </row>
    <row r="25" spans="1:6" ht="30" customHeight="1" thickTop="1" x14ac:dyDescent="0.45">
      <c r="A25" s="353"/>
      <c r="B25" s="366" t="s">
        <v>560</v>
      </c>
      <c r="C25" s="92">
        <v>45968</v>
      </c>
      <c r="D25" s="93" t="s">
        <v>532</v>
      </c>
      <c r="E25" s="94">
        <f t="shared" si="0"/>
        <v>45974</v>
      </c>
      <c r="F25" s="91">
        <v>45959</v>
      </c>
    </row>
    <row r="26" spans="1:6" ht="30" customHeight="1" thickBot="1" x14ac:dyDescent="0.5">
      <c r="A26" s="353"/>
      <c r="B26" s="367"/>
      <c r="C26" s="59">
        <v>45982</v>
      </c>
      <c r="D26" s="60" t="s">
        <v>532</v>
      </c>
      <c r="E26" s="61">
        <f t="shared" si="0"/>
        <v>45988</v>
      </c>
      <c r="F26" s="63">
        <v>45973</v>
      </c>
    </row>
    <row r="27" spans="1:6" ht="30" customHeight="1" thickTop="1" x14ac:dyDescent="0.45">
      <c r="A27" s="353"/>
      <c r="B27" s="366" t="s">
        <v>543</v>
      </c>
      <c r="C27" s="81">
        <v>45996</v>
      </c>
      <c r="D27" s="82" t="s">
        <v>531</v>
      </c>
      <c r="E27" s="83">
        <f t="shared" si="0"/>
        <v>46002</v>
      </c>
      <c r="F27" s="88">
        <v>45987</v>
      </c>
    </row>
    <row r="28" spans="1:6" ht="30" customHeight="1" thickBot="1" x14ac:dyDescent="0.5">
      <c r="A28" s="354"/>
      <c r="B28" s="369"/>
      <c r="C28" s="66">
        <v>46010</v>
      </c>
      <c r="D28" s="67" t="s">
        <v>531</v>
      </c>
      <c r="E28" s="95">
        <f t="shared" si="0"/>
        <v>46016</v>
      </c>
      <c r="F28" s="70">
        <v>46001</v>
      </c>
    </row>
    <row r="29" spans="1:6" ht="18" customHeight="1" x14ac:dyDescent="0.45">
      <c r="A29" s="71" t="s">
        <v>544</v>
      </c>
      <c r="B29" s="72"/>
      <c r="C29" s="43"/>
      <c r="E29" s="74"/>
      <c r="F29" s="85"/>
    </row>
    <row r="30" spans="1:6" ht="18" customHeight="1" x14ac:dyDescent="0.45">
      <c r="A30" s="75" t="s">
        <v>545</v>
      </c>
      <c r="B30" s="76"/>
      <c r="C30" s="77"/>
      <c r="D30" s="78"/>
      <c r="E30" s="76"/>
      <c r="F30" s="76"/>
    </row>
    <row r="31" spans="1:6" ht="18" customHeight="1" x14ac:dyDescent="0.45">
      <c r="A31" s="75" t="s">
        <v>546</v>
      </c>
      <c r="B31" s="72"/>
      <c r="C31" s="43"/>
      <c r="E31" s="74"/>
    </row>
    <row r="32" spans="1:6" ht="18" customHeight="1" x14ac:dyDescent="0.45">
      <c r="A32" s="75" t="s">
        <v>547</v>
      </c>
      <c r="B32" s="76"/>
      <c r="C32" s="77"/>
      <c r="D32" s="78"/>
      <c r="E32" s="76"/>
      <c r="F32" s="76"/>
    </row>
    <row r="33" spans="1:5" ht="18" customHeight="1" x14ac:dyDescent="0.45">
      <c r="A33" s="79" t="s">
        <v>548</v>
      </c>
    </row>
    <row r="34" spans="1:5" ht="18" customHeight="1" x14ac:dyDescent="0.45">
      <c r="A34" s="75" t="s">
        <v>549</v>
      </c>
    </row>
    <row r="35" spans="1:5" ht="16.5" customHeight="1" x14ac:dyDescent="0.45">
      <c r="A35" s="96" t="s">
        <v>550</v>
      </c>
    </row>
    <row r="36" spans="1:5" ht="16.5" customHeight="1" x14ac:dyDescent="0.45">
      <c r="C36" s="43"/>
      <c r="E36" s="74"/>
    </row>
  </sheetData>
  <mergeCells count="15">
    <mergeCell ref="A2:D2"/>
    <mergeCell ref="A3:B4"/>
    <mergeCell ref="C3:F4"/>
    <mergeCell ref="A5:F5"/>
    <mergeCell ref="A6:B6"/>
    <mergeCell ref="C6:E6"/>
    <mergeCell ref="A7:A28"/>
    <mergeCell ref="B8:B9"/>
    <mergeCell ref="B10:B11"/>
    <mergeCell ref="B13:B14"/>
    <mergeCell ref="B16:B18"/>
    <mergeCell ref="B20:B21"/>
    <mergeCell ref="B22:B24"/>
    <mergeCell ref="B25:B26"/>
    <mergeCell ref="B27:B28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84" orientation="portrait" r:id="rId1"/>
  <headerFooter alignWithMargins="0"/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お願い</vt:lpstr>
      <vt:lpstr>まるごとチラシ折込発注書</vt:lpstr>
      <vt:lpstr>チラシのみの配布発注書</vt:lpstr>
      <vt:lpstr>2025年情報紙スケジュール</vt:lpstr>
      <vt:lpstr>2025年チラシスケジュール</vt:lpstr>
      <vt:lpstr>'2025年チラシスケジュール'!Print_Area</vt:lpstr>
      <vt:lpstr>'2025年情報紙スケジュール'!Print_Area</vt:lpstr>
      <vt:lpstr>お願い!Print_Area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佐藤　萌愛</cp:lastModifiedBy>
  <cp:lastPrinted>2025-04-24T08:08:26Z</cp:lastPrinted>
  <dcterms:created xsi:type="dcterms:W3CDTF">2024-03-14T05:36:04Z</dcterms:created>
  <dcterms:modified xsi:type="dcterms:W3CDTF">2025-05-12T05:29:09Z</dcterms:modified>
</cp:coreProperties>
</file>